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82"/>
  </bookViews>
  <sheets>
    <sheet name="capa" sheetId="389" r:id="rId1"/>
    <sheet name="introducao" sheetId="6" r:id="rId2"/>
    <sheet name="fontes" sheetId="7" r:id="rId3"/>
    <sheet name="6populacao3" sheetId="726" r:id="rId4"/>
    <sheet name="7empregoINE3" sheetId="727" r:id="rId5"/>
    <sheet name="8desemprego_INE3" sheetId="728" r:id="rId6"/>
    <sheet name="9lay_off" sheetId="487" r:id="rId7"/>
    <sheet name="10desemprego_IEFP" sheetId="729" r:id="rId8"/>
    <sheet name="11desemprego_IEFP" sheetId="730" r:id="rId9"/>
    <sheet name="12fp_anexo C" sheetId="703" r:id="rId10"/>
    <sheet name="13empresarial" sheetId="725" r:id="rId11"/>
    <sheet name="14ganhos" sheetId="458" r:id="rId12"/>
    <sheet name="15salários" sheetId="502" r:id="rId13"/>
    <sheet name="16irct" sheetId="491" r:id="rId14"/>
    <sheet name="17acidentes" sheetId="718" r:id="rId15"/>
    <sheet name="18ssocial" sheetId="500" r:id="rId16"/>
    <sheet name="19ssocial " sheetId="501" r:id="rId17"/>
    <sheet name="20destaque" sheetId="731" r:id="rId18"/>
    <sheet name="21destaque" sheetId="732" r:id="rId19"/>
    <sheet name="22conceito" sheetId="26" r:id="rId20"/>
    <sheet name="23conceito" sheetId="27" r:id="rId21"/>
    <sheet name="contracapa" sheetId="28" r:id="rId22"/>
  </sheets>
  <externalReferences>
    <externalReference r:id="rId23"/>
    <externalReference r:id="rId24"/>
    <externalReference r:id="rId25"/>
  </externalReferences>
  <definedNames>
    <definedName name="_xlnm._FilterDatabase" localSheetId="7" hidden="1">'10desemprego_IEFP'!$C$3:$Q$27</definedName>
    <definedName name="_xlnm._FilterDatabase" localSheetId="14" hidden="1">'17acidentes'!$A$18:$V$18</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'13empresarial'!$B$1:$O$52</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'17acidentes'!$A$1:$V$62</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 localSheetId="3">#REF!</definedName>
    <definedName name="Changes" localSheetId="4">#REF!</definedName>
    <definedName name="Changes" localSheetId="5">#REF!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 localSheetId="3">#REF!</definedName>
    <definedName name="Comments" localSheetId="4">#REF!</definedName>
    <definedName name="Comments" localSheetId="5">#REF!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 localSheetId="3">#REF!</definedName>
    <definedName name="Contact" localSheetId="4">#REF!</definedName>
    <definedName name="Contact" localSheetId="5">#REF!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 localSheetId="3">#REF!</definedName>
    <definedName name="Country" localSheetId="4">#REF!</definedName>
    <definedName name="Country" localSheetId="5">#REF!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 localSheetId="3">#REF!</definedName>
    <definedName name="CV_employed" localSheetId="4">#REF!</definedName>
    <definedName name="CV_employed" localSheetId="5">#REF!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 localSheetId="3">#REF!</definedName>
    <definedName name="CV_parttime" localSheetId="4">#REF!</definedName>
    <definedName name="CV_parttime" localSheetId="5">#REF!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 localSheetId="3">#REF!</definedName>
    <definedName name="CV_unemployed" localSheetId="4">#REF!</definedName>
    <definedName name="CV_unemployed" localSheetId="5">#REF!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 localSheetId="3">#REF!</definedName>
    <definedName name="CV_unemploymentRate" localSheetId="4">#REF!</definedName>
    <definedName name="CV_unemploymentRate" localSheetId="5">#REF!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 localSheetId="3">#REF!</definedName>
    <definedName name="CV_UsualHours" localSheetId="4">#REF!</definedName>
    <definedName name="CV_UsualHours" localSheetId="5">#REF!</definedName>
    <definedName name="CV_UsualHours">#REF!</definedName>
    <definedName name="dgalsjdgAD" localSheetId="9">#REF!</definedName>
    <definedName name="dgalsjdgAD" localSheetId="10">#REF!</definedName>
    <definedName name="dgalsjdgAD" localSheetId="17">#REF!</definedName>
    <definedName name="dgalsjdgAD" localSheetId="18">#REF!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 localSheetId="3">#REF!</definedName>
    <definedName name="dsadsa" localSheetId="4">#REF!</definedName>
    <definedName name="dsadsa" localSheetId="5">#REF!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 localSheetId="3">#REF!</definedName>
    <definedName name="email" localSheetId="4">#REF!</definedName>
    <definedName name="email" localSheetId="5">#REF!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 localSheetId="3">#REF!</definedName>
    <definedName name="hdbtrgs" localSheetId="4">#REF!</definedName>
    <definedName name="hdbtrgs" localSheetId="5">#REF!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 localSheetId="3">#REF!</definedName>
    <definedName name="Limit_a_q" localSheetId="4">#REF!</definedName>
    <definedName name="Limit_a_q" localSheetId="5">#REF!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 localSheetId="3">#REF!</definedName>
    <definedName name="Limit_b_a" localSheetId="4">#REF!</definedName>
    <definedName name="Limit_b_a" localSheetId="5">#REF!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 localSheetId="3">#REF!</definedName>
    <definedName name="Limit_b_q" localSheetId="4">#REF!</definedName>
    <definedName name="Limit_b_q" localSheetId="5">#REF!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 localSheetId="3">#REF!</definedName>
    <definedName name="NR_NonContacts" localSheetId="4">#REF!</definedName>
    <definedName name="NR_NonContacts" localSheetId="5">#REF!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 localSheetId="3">#REF!</definedName>
    <definedName name="NR_Other" localSheetId="4">#REF!</definedName>
    <definedName name="NR_Other" localSheetId="5">#REF!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 localSheetId="3">#REF!</definedName>
    <definedName name="NR_Refusals" localSheetId="4">#REF!</definedName>
    <definedName name="NR_Refusals" localSheetId="5">#REF!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 localSheetId="3">#REF!</definedName>
    <definedName name="NR_Total" localSheetId="4">#REF!</definedName>
    <definedName name="NR_Total" localSheetId="5">#REF!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 localSheetId="3">#REF!</definedName>
    <definedName name="Quarter" localSheetId="4">#REF!</definedName>
    <definedName name="Quarter" localSheetId="5">#REF!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 localSheetId="3">#REF!</definedName>
    <definedName name="Telephone" localSheetId="4">#REF!</definedName>
    <definedName name="Telephone" localSheetId="5">#REF!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 localSheetId="3">#REF!</definedName>
    <definedName name="Year" localSheetId="4">#REF!</definedName>
    <definedName name="Year" localSheetId="5">#REF!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I39" i="732" l="1"/>
  <c r="I38" i="732"/>
  <c r="I37" i="732"/>
  <c r="I36" i="732"/>
  <c r="I35" i="732"/>
  <c r="I34" i="732"/>
  <c r="I33" i="732"/>
  <c r="I32" i="732"/>
  <c r="I31" i="732"/>
  <c r="I30" i="732"/>
  <c r="I29" i="732"/>
  <c r="I28" i="732"/>
  <c r="I27" i="732"/>
  <c r="I26" i="732"/>
  <c r="I25" i="732"/>
  <c r="I24" i="732"/>
  <c r="I23" i="732"/>
  <c r="I22" i="732"/>
  <c r="I21" i="732"/>
  <c r="I20" i="732"/>
  <c r="I19" i="732"/>
  <c r="I18" i="732"/>
  <c r="I17" i="732"/>
  <c r="I16" i="732"/>
  <c r="I15" i="732"/>
  <c r="I13" i="732"/>
  <c r="I12" i="732"/>
  <c r="I11" i="732"/>
  <c r="I10" i="732"/>
  <c r="I9" i="732"/>
  <c r="Q16" i="730"/>
  <c r="P16" i="730"/>
  <c r="O16" i="730"/>
  <c r="N16" i="730"/>
  <c r="M16" i="730"/>
  <c r="L16" i="730"/>
  <c r="K16" i="730"/>
  <c r="J16" i="730"/>
  <c r="I16" i="730"/>
  <c r="H16" i="730"/>
  <c r="G16" i="730"/>
  <c r="F16" i="730"/>
  <c r="E16" i="730"/>
  <c r="Q72" i="729"/>
  <c r="P72" i="729"/>
  <c r="O72" i="729"/>
  <c r="N72" i="729"/>
  <c r="M72" i="729"/>
  <c r="L72" i="729"/>
  <c r="K72" i="729"/>
  <c r="J72" i="729"/>
  <c r="I72" i="729"/>
  <c r="H72" i="729"/>
  <c r="G72" i="729"/>
  <c r="F72" i="729"/>
  <c r="E72" i="729"/>
  <c r="Q71" i="729"/>
  <c r="P71" i="729"/>
  <c r="O71" i="729"/>
  <c r="N71" i="729"/>
  <c r="M71" i="729"/>
  <c r="L71" i="729"/>
  <c r="K71" i="729"/>
  <c r="J71" i="729"/>
  <c r="I71" i="729"/>
  <c r="H71" i="729"/>
  <c r="G71" i="729"/>
  <c r="F71" i="729"/>
  <c r="E71" i="729"/>
  <c r="Q70" i="729"/>
  <c r="P70" i="729"/>
  <c r="O70" i="729"/>
  <c r="N70" i="729"/>
  <c r="M70" i="729"/>
  <c r="L70" i="729"/>
  <c r="K70" i="729"/>
  <c r="J70" i="729"/>
  <c r="I70" i="729"/>
  <c r="H70" i="729"/>
  <c r="G70" i="729"/>
  <c r="F70" i="729"/>
  <c r="E70" i="729"/>
  <c r="Q69" i="729"/>
  <c r="P69" i="729"/>
  <c r="O69" i="729"/>
  <c r="N69" i="729"/>
  <c r="M69" i="729"/>
  <c r="L69" i="729"/>
  <c r="K69" i="729"/>
  <c r="J69" i="729"/>
  <c r="I69" i="729"/>
  <c r="H69" i="729"/>
  <c r="G69" i="729"/>
  <c r="F69" i="729"/>
  <c r="E69" i="729"/>
  <c r="Q68" i="729"/>
  <c r="P68" i="729"/>
  <c r="O68" i="729"/>
  <c r="N68" i="729"/>
  <c r="M68" i="729"/>
  <c r="L68" i="729"/>
  <c r="K68" i="729"/>
  <c r="J68" i="729"/>
  <c r="I68" i="729"/>
  <c r="H68" i="729"/>
  <c r="G68" i="729"/>
  <c r="F68" i="729"/>
  <c r="E68" i="729"/>
  <c r="Q67" i="729"/>
  <c r="P67" i="729"/>
  <c r="O67" i="729"/>
  <c r="N67" i="729"/>
  <c r="M67" i="729"/>
  <c r="L67" i="729"/>
  <c r="K67" i="729"/>
  <c r="J67" i="729"/>
  <c r="I67" i="729"/>
  <c r="H67" i="729"/>
  <c r="G67" i="729"/>
  <c r="F67" i="729"/>
  <c r="E67" i="729"/>
  <c r="Q66" i="729"/>
  <c r="P66" i="729"/>
  <c r="O66" i="729"/>
  <c r="N66" i="729"/>
  <c r="M66" i="729"/>
  <c r="L66" i="729"/>
  <c r="K66" i="729"/>
  <c r="J66" i="729"/>
  <c r="I66" i="729"/>
  <c r="H66" i="729"/>
  <c r="G66" i="729"/>
  <c r="F66" i="729"/>
  <c r="E66" i="729"/>
  <c r="Q65" i="729"/>
  <c r="P65" i="729"/>
  <c r="O65" i="729"/>
  <c r="N65" i="729"/>
  <c r="M65" i="729"/>
  <c r="L65" i="729"/>
  <c r="K65" i="729"/>
  <c r="J65" i="729"/>
  <c r="I65" i="729"/>
  <c r="H65" i="729"/>
  <c r="G65" i="729"/>
  <c r="F65" i="729"/>
  <c r="E65" i="729"/>
  <c r="Q49" i="729"/>
  <c r="P49" i="729"/>
  <c r="O49" i="729"/>
  <c r="N49" i="729"/>
  <c r="M49" i="729"/>
  <c r="L49" i="729"/>
  <c r="K49" i="729"/>
  <c r="J49" i="729"/>
  <c r="I49" i="729"/>
  <c r="H49" i="729"/>
  <c r="G49" i="729"/>
  <c r="F49" i="729"/>
  <c r="E49" i="729"/>
  <c r="L6" i="729"/>
  <c r="E6" i="729"/>
  <c r="I14" i="732" l="1"/>
  <c r="AN6" i="500"/>
  <c r="AD8" i="500"/>
  <c r="AE8" i="500"/>
  <c r="AF8" i="500"/>
  <c r="AG8" i="500"/>
  <c r="AH8" i="500"/>
  <c r="AM8" i="500"/>
  <c r="AN8" i="500" s="1"/>
  <c r="AD9" i="500"/>
  <c r="AE9" i="500"/>
  <c r="AF9" i="500"/>
  <c r="AG9" i="500"/>
  <c r="AH9" i="500"/>
  <c r="AM9" i="500"/>
  <c r="AN9" i="500" s="1"/>
  <c r="AD10" i="500"/>
  <c r="AE10" i="500"/>
  <c r="AF10" i="500"/>
  <c r="AG10" i="500"/>
  <c r="AH10" i="500"/>
  <c r="AM10" i="500"/>
  <c r="AN10" i="500" s="1"/>
  <c r="AD11" i="500"/>
  <c r="AE11" i="500"/>
  <c r="AF11" i="500"/>
  <c r="AG11" i="500"/>
  <c r="AH11" i="500"/>
  <c r="AM11" i="500"/>
  <c r="AN11" i="500" s="1"/>
  <c r="AD12" i="500"/>
  <c r="AE12" i="500"/>
  <c r="AF12" i="500"/>
  <c r="AG12" i="500"/>
  <c r="AH12" i="500"/>
  <c r="AM12" i="500"/>
  <c r="AN12" i="500" s="1"/>
  <c r="AD13" i="500"/>
  <c r="AM13" i="500" s="1"/>
  <c r="AE13" i="500"/>
  <c r="AF13" i="500"/>
  <c r="AG13" i="500"/>
  <c r="AH13" i="500"/>
  <c r="AD14" i="500"/>
  <c r="AE14" i="500"/>
  <c r="AF14" i="500"/>
  <c r="AG14" i="500"/>
  <c r="AH14" i="500"/>
  <c r="AM14" i="500"/>
  <c r="AN14" i="500" s="1"/>
  <c r="AD15" i="500"/>
  <c r="AE15" i="500"/>
  <c r="AF15" i="500"/>
  <c r="AG15" i="500"/>
  <c r="AH15" i="500"/>
  <c r="AM15" i="500"/>
  <c r="AN15" i="500" s="1"/>
  <c r="AD16" i="500"/>
  <c r="AE16" i="500"/>
  <c r="AF16" i="500"/>
  <c r="AG16" i="500"/>
  <c r="AH16" i="500"/>
  <c r="AM16" i="500"/>
  <c r="AN16" i="500" s="1"/>
  <c r="AD17" i="500"/>
  <c r="AE17" i="500"/>
  <c r="AF17" i="500"/>
  <c r="AG17" i="500"/>
  <c r="AH17" i="500"/>
  <c r="AM17" i="500"/>
  <c r="AN17" i="500" s="1"/>
  <c r="AD18" i="500"/>
  <c r="AE18" i="500"/>
  <c r="AF18" i="500"/>
  <c r="AG18" i="500"/>
  <c r="AH18" i="500"/>
  <c r="AM18" i="500"/>
  <c r="AN18" i="500" s="1"/>
  <c r="AD19" i="500"/>
  <c r="AE19" i="500"/>
  <c r="AF19" i="500"/>
  <c r="AG19" i="500"/>
  <c r="AH19" i="500"/>
  <c r="AM19" i="500"/>
  <c r="AN19" i="500" s="1"/>
  <c r="AD20" i="500"/>
  <c r="AE20" i="500"/>
  <c r="AF20" i="500"/>
  <c r="AG20" i="500"/>
  <c r="AH20" i="500"/>
  <c r="AM20" i="500"/>
  <c r="AN20" i="500" s="1"/>
  <c r="AD21" i="500"/>
  <c r="AE21" i="500"/>
  <c r="AF21" i="500"/>
  <c r="AG21" i="500"/>
  <c r="AH21" i="500"/>
  <c r="AM21" i="500"/>
  <c r="AN21" i="500" s="1"/>
  <c r="AD22" i="500"/>
  <c r="AE22" i="500"/>
  <c r="AF22" i="500"/>
  <c r="AG22" i="500"/>
  <c r="AH22" i="500"/>
  <c r="AM22" i="500"/>
  <c r="AN22" i="500" s="1"/>
  <c r="AD23" i="500"/>
  <c r="AE23" i="500"/>
  <c r="AF23" i="500"/>
  <c r="AG23" i="500"/>
  <c r="AH23" i="500"/>
  <c r="AM23" i="500"/>
  <c r="AN23" i="500" s="1"/>
  <c r="AD24" i="500"/>
  <c r="AE24" i="500"/>
  <c r="AF24" i="500"/>
  <c r="AG24" i="500"/>
  <c r="AH24" i="500"/>
  <c r="AM24" i="500"/>
  <c r="AN24" i="500" s="1"/>
  <c r="AD25" i="500"/>
  <c r="AE25" i="500"/>
  <c r="AF25" i="500"/>
  <c r="AG25" i="500"/>
  <c r="AH25" i="500"/>
  <c r="AM25" i="500"/>
  <c r="AN25" i="500" s="1"/>
  <c r="AD26" i="500"/>
  <c r="AE26" i="500"/>
  <c r="AF26" i="500"/>
  <c r="AG26" i="500"/>
  <c r="AH26" i="500"/>
  <c r="AM26" i="500"/>
  <c r="AN26" i="500" s="1"/>
  <c r="AD27" i="500"/>
  <c r="AE27" i="500"/>
  <c r="AF27" i="500"/>
  <c r="AG27" i="500"/>
  <c r="AH27" i="500"/>
  <c r="AM27" i="500"/>
  <c r="AN27" i="500" s="1"/>
  <c r="AN13" i="500" l="1"/>
  <c r="AO13" i="500"/>
  <c r="AO27" i="500"/>
  <c r="AO26" i="500"/>
  <c r="AO25" i="500"/>
  <c r="AO24" i="500"/>
  <c r="AO23" i="500"/>
  <c r="AO22" i="500"/>
  <c r="AO21" i="500"/>
  <c r="AO20" i="500"/>
  <c r="AO19" i="500"/>
  <c r="AO18" i="500"/>
  <c r="AO17" i="500"/>
  <c r="AO16" i="500"/>
  <c r="AO15" i="500"/>
  <c r="AO14" i="500"/>
  <c r="AO12" i="500"/>
  <c r="AO11" i="500"/>
  <c r="AO10" i="500"/>
  <c r="AO9" i="500"/>
  <c r="AO8" i="500"/>
  <c r="T8" i="718" l="1"/>
  <c r="P8" i="718"/>
  <c r="M40" i="728" l="1"/>
  <c r="K40" i="728"/>
  <c r="I40" i="728"/>
  <c r="G40" i="728"/>
  <c r="E40" i="728"/>
  <c r="N45" i="727"/>
  <c r="L45" i="727"/>
  <c r="J45" i="727"/>
  <c r="H45" i="727"/>
  <c r="F45" i="727"/>
  <c r="M43" i="727"/>
  <c r="K43" i="727"/>
  <c r="I43" i="727"/>
  <c r="G43" i="727"/>
  <c r="E43" i="727"/>
  <c r="N35" i="726"/>
  <c r="L35" i="726"/>
  <c r="J35" i="726"/>
  <c r="H35" i="726"/>
  <c r="F35" i="726"/>
  <c r="M33" i="726"/>
  <c r="K33" i="726"/>
  <c r="I33" i="726"/>
  <c r="G33" i="726"/>
  <c r="E33" i="726"/>
  <c r="H36" i="726" l="1"/>
  <c r="L36" i="726"/>
  <c r="H38" i="726"/>
  <c r="L38" i="726"/>
  <c r="F39" i="726"/>
  <c r="J39" i="726"/>
  <c r="N39" i="726"/>
  <c r="H42" i="726"/>
  <c r="L42" i="726"/>
  <c r="F45" i="726"/>
  <c r="J45" i="726"/>
  <c r="N45" i="726"/>
  <c r="H48" i="726"/>
  <c r="L48" i="726"/>
  <c r="F51" i="726"/>
  <c r="J51" i="726"/>
  <c r="N51" i="726"/>
  <c r="H54" i="726"/>
  <c r="L54" i="726"/>
  <c r="F57" i="726"/>
  <c r="J57" i="726"/>
  <c r="N57" i="726"/>
  <c r="H46" i="727"/>
  <c r="L46" i="727"/>
  <c r="L48" i="727"/>
  <c r="F49" i="727"/>
  <c r="J49" i="727"/>
  <c r="N49" i="727"/>
  <c r="H52" i="727"/>
  <c r="L52" i="727"/>
  <c r="F55" i="727"/>
  <c r="J55" i="727"/>
  <c r="N55" i="727"/>
  <c r="L58" i="727"/>
  <c r="F61" i="727"/>
  <c r="N61" i="727"/>
  <c r="H64" i="727"/>
  <c r="J67" i="727"/>
  <c r="H55" i="726"/>
  <c r="J58" i="726"/>
  <c r="H67" i="727"/>
  <c r="F68" i="727"/>
  <c r="F65" i="727"/>
  <c r="N65" i="727"/>
  <c r="J36" i="726"/>
  <c r="H37" i="726"/>
  <c r="F38" i="726"/>
  <c r="N38" i="726"/>
  <c r="L39" i="726"/>
  <c r="J40" i="726"/>
  <c r="H41" i="726"/>
  <c r="F42" i="726"/>
  <c r="N42" i="726"/>
  <c r="L43" i="726"/>
  <c r="J44" i="726"/>
  <c r="H45" i="726"/>
  <c r="F46" i="726"/>
  <c r="N46" i="726"/>
  <c r="L47" i="726"/>
  <c r="J48" i="726"/>
  <c r="H49" i="726"/>
  <c r="F50" i="726"/>
  <c r="N50" i="726"/>
  <c r="L51" i="726"/>
  <c r="J52" i="726"/>
  <c r="H53" i="726"/>
  <c r="F54" i="726"/>
  <c r="N54" i="726"/>
  <c r="L55" i="726"/>
  <c r="J56" i="726"/>
  <c r="H57" i="726"/>
  <c r="F58" i="726"/>
  <c r="N58" i="726"/>
  <c r="J46" i="727"/>
  <c r="H47" i="727"/>
  <c r="F48" i="727"/>
  <c r="N48" i="727"/>
  <c r="L49" i="727"/>
  <c r="J50" i="727"/>
  <c r="H51" i="727"/>
  <c r="F52" i="727"/>
  <c r="N52" i="727"/>
  <c r="L53" i="727"/>
  <c r="J54" i="727"/>
  <c r="H55" i="727"/>
  <c r="F56" i="727"/>
  <c r="N56" i="727"/>
  <c r="L57" i="727"/>
  <c r="J58" i="727"/>
  <c r="H59" i="727"/>
  <c r="F60" i="727"/>
  <c r="N60" i="727"/>
  <c r="L61" i="727"/>
  <c r="J62" i="727"/>
  <c r="H63" i="727"/>
  <c r="F64" i="727"/>
  <c r="N64" i="727"/>
  <c r="L65" i="727"/>
  <c r="J66" i="727"/>
  <c r="N68" i="727"/>
  <c r="J37" i="726"/>
  <c r="L40" i="726"/>
  <c r="J41" i="726"/>
  <c r="F43" i="726"/>
  <c r="N43" i="726"/>
  <c r="L44" i="726"/>
  <c r="H46" i="726"/>
  <c r="F47" i="726"/>
  <c r="N47" i="726"/>
  <c r="J49" i="726"/>
  <c r="H50" i="726"/>
  <c r="L52" i="726"/>
  <c r="J53" i="726"/>
  <c r="F55" i="726"/>
  <c r="N55" i="726"/>
  <c r="L56" i="726"/>
  <c r="H58" i="726"/>
  <c r="J47" i="727"/>
  <c r="H48" i="727"/>
  <c r="L50" i="727"/>
  <c r="J51" i="727"/>
  <c r="F53" i="727"/>
  <c r="N53" i="727"/>
  <c r="L54" i="727"/>
  <c r="H56" i="727"/>
  <c r="F57" i="727"/>
  <c r="N57" i="727"/>
  <c r="J59" i="727"/>
  <c r="H60" i="727"/>
  <c r="L62" i="727"/>
  <c r="J63" i="727"/>
  <c r="L66" i="727"/>
  <c r="H68" i="727"/>
  <c r="F36" i="726"/>
  <c r="N36" i="726"/>
  <c r="L37" i="726"/>
  <c r="J38" i="726"/>
  <c r="H39" i="726"/>
  <c r="F40" i="726"/>
  <c r="N40" i="726"/>
  <c r="L41" i="726"/>
  <c r="J42" i="726"/>
  <c r="H43" i="726"/>
  <c r="F44" i="726"/>
  <c r="N44" i="726"/>
  <c r="L45" i="726"/>
  <c r="J46" i="726"/>
  <c r="H47" i="726"/>
  <c r="F48" i="726"/>
  <c r="N48" i="726"/>
  <c r="L49" i="726"/>
  <c r="J50" i="726"/>
  <c r="H51" i="726"/>
  <c r="F52" i="726"/>
  <c r="N52" i="726"/>
  <c r="L53" i="726"/>
  <c r="J54" i="726"/>
  <c r="F56" i="726"/>
  <c r="N56" i="726"/>
  <c r="L57" i="726"/>
  <c r="F46" i="727"/>
  <c r="N46" i="727"/>
  <c r="L47" i="727"/>
  <c r="J48" i="727"/>
  <c r="H49" i="727"/>
  <c r="F50" i="727"/>
  <c r="N50" i="727"/>
  <c r="L51" i="727"/>
  <c r="J52" i="727"/>
  <c r="H53" i="727"/>
  <c r="F54" i="727"/>
  <c r="N54" i="727"/>
  <c r="L55" i="727"/>
  <c r="J56" i="727"/>
  <c r="H57" i="727"/>
  <c r="F58" i="727"/>
  <c r="N58" i="727"/>
  <c r="L59" i="727"/>
  <c r="J60" i="727"/>
  <c r="H61" i="727"/>
  <c r="F62" i="727"/>
  <c r="N62" i="727"/>
  <c r="L63" i="727"/>
  <c r="J64" i="727"/>
  <c r="H65" i="727"/>
  <c r="F66" i="727"/>
  <c r="N66" i="727"/>
  <c r="L67" i="727"/>
  <c r="J68" i="727"/>
  <c r="F37" i="726"/>
  <c r="N37" i="726"/>
  <c r="H40" i="726"/>
  <c r="F41" i="726"/>
  <c r="N41" i="726"/>
  <c r="J43" i="726"/>
  <c r="H44" i="726"/>
  <c r="L46" i="726"/>
  <c r="J47" i="726"/>
  <c r="F49" i="726"/>
  <c r="N49" i="726"/>
  <c r="L50" i="726"/>
  <c r="H52" i="726"/>
  <c r="F53" i="726"/>
  <c r="N53" i="726"/>
  <c r="J55" i="726"/>
  <c r="H56" i="726"/>
  <c r="L58" i="726"/>
  <c r="F47" i="727"/>
  <c r="N47" i="727"/>
  <c r="H50" i="727"/>
  <c r="F51" i="727"/>
  <c r="N51" i="727"/>
  <c r="J53" i="727"/>
  <c r="H54" i="727"/>
  <c r="L56" i="727"/>
  <c r="J57" i="727"/>
  <c r="H58" i="727"/>
  <c r="F59" i="727"/>
  <c r="N59" i="727"/>
  <c r="L60" i="727"/>
  <c r="J61" i="727"/>
  <c r="H62" i="727"/>
  <c r="F63" i="727"/>
  <c r="N63" i="727"/>
  <c r="L64" i="727"/>
  <c r="J65" i="727"/>
  <c r="H66" i="727"/>
  <c r="F67" i="727"/>
  <c r="N67" i="727"/>
  <c r="L68" i="727"/>
  <c r="O15" i="725"/>
  <c r="N24" i="458" l="1"/>
  <c r="N21" i="458" l="1"/>
  <c r="N17" i="458"/>
  <c r="N29" i="458" l="1"/>
  <c r="N26" i="458"/>
  <c r="N25" i="458"/>
  <c r="M27" i="458"/>
  <c r="L27" i="458"/>
  <c r="K27" i="458"/>
  <c r="J27" i="458"/>
  <c r="I27" i="458"/>
  <c r="H27" i="458"/>
  <c r="M26" i="458"/>
  <c r="L26" i="458"/>
  <c r="K26" i="458"/>
  <c r="J26" i="458"/>
  <c r="I26" i="458"/>
  <c r="H26" i="458"/>
  <c r="M25" i="458"/>
  <c r="L25" i="458"/>
  <c r="K25" i="458"/>
  <c r="J25" i="458"/>
  <c r="I25" i="458"/>
  <c r="H25" i="458"/>
  <c r="M24" i="458"/>
  <c r="L24" i="458"/>
  <c r="K24" i="458"/>
  <c r="J24" i="458"/>
  <c r="I24" i="458"/>
  <c r="H24" i="458"/>
  <c r="N27" i="458" l="1"/>
  <c r="L65" i="501" l="1"/>
  <c r="K65" i="501"/>
  <c r="J65" i="501"/>
  <c r="I65" i="501"/>
  <c r="H65" i="501"/>
  <c r="G65" i="501"/>
  <c r="F65" i="501"/>
  <c r="E65" i="501"/>
  <c r="I44" i="500" l="1"/>
  <c r="H44" i="500"/>
  <c r="G44" i="500"/>
  <c r="F44" i="500"/>
  <c r="E44" i="500"/>
  <c r="J44" i="500" l="1"/>
  <c r="M65" i="501" l="1"/>
  <c r="K31" i="6"/>
  <c r="K44" i="500" l="1"/>
  <c r="K7" i="500"/>
  <c r="K6" i="500" l="1"/>
  <c r="K43" i="500"/>
  <c r="Q68" i="491" l="1"/>
  <c r="Q71" i="491"/>
  <c r="Q69" i="491"/>
  <c r="Q67" i="491"/>
  <c r="Q70" i="491"/>
  <c r="L35" i="7" l="1"/>
</calcChain>
</file>

<file path=xl/sharedStrings.xml><?xml version="1.0" encoding="utf-8"?>
<sst xmlns="http://schemas.openxmlformats.org/spreadsheetml/2006/main" count="1501" uniqueCount="635">
  <si>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</si>
  <si>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</si>
  <si>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</si>
  <si>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</si>
  <si>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</si>
  <si>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</si>
  <si>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</si>
  <si>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</si>
  <si>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</si>
  <si>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</si>
  <si>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</si>
  <si>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</si>
  <si>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</si>
  <si>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</si>
  <si>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</si>
  <si>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</si>
  <si>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</si>
  <si>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</si>
  <si>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</si>
  <si>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</si>
  <si>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</si>
  <si>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</si>
  <si>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</si>
  <si>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</si>
  <si>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</si>
  <si>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</si>
  <si>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</si>
  <si>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</si>
  <si>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</si>
  <si>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</si>
  <si>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</si>
  <si>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</si>
  <si>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</si>
  <si>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</si>
  <si>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</si>
  <si>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</si>
  <si>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</si>
  <si>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</si>
  <si>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</si>
  <si>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</si>
  <si>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</si>
  <si>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</si>
  <si>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</si>
  <si>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</si>
  <si>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</si>
  <si>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</si>
  <si>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</si>
  <si>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</si>
  <si>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</si>
  <si>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</si>
  <si>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</si>
  <si>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</si>
  <si>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</si>
  <si>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</si>
  <si>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</si>
  <si>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</si>
  <si>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</si>
  <si>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</si>
  <si>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</si>
  <si>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</si>
  <si>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</si>
  <si>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</si>
  <si>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</si>
  <si>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</si>
  <si>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</si>
  <si>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</si>
  <si>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</si>
  <si>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</si>
  <si>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</si>
  <si>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</si>
  <si>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</si>
  <si>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</si>
  <si>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</si>
  <si>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</si>
  <si>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</si>
  <si>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</si>
  <si>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</si>
  <si>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</si>
  <si>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</si>
  <si>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</si>
  <si>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</si>
  <si>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</si>
  <si>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</si>
  <si>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</si>
  <si>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</si>
  <si>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</si>
  <si>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</si>
  <si>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</si>
  <si>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</si>
  <si>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</si>
  <si>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</si>
  <si>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</si>
  <si>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</si>
  <si>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</si>
  <si>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</si>
  <si>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</si>
  <si>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</si>
  <si>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</si>
  <si>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</si>
  <si>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</si>
  <si>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</si>
  <si>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</si>
  <si>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</si>
  <si>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</si>
  <si>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</si>
  <si>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</si>
  <si>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</si>
  <si>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</si>
  <si>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</si>
  <si>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</si>
  <si>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</si>
  <si>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</si>
  <si>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</si>
  <si>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</si>
  <si>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</si>
  <si>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</si>
  <si>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</si>
  <si>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</si>
  <si>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</si>
  <si>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</si>
  <si>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</si>
  <si>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</si>
  <si>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</si>
  <si>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</si>
  <si>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</si>
  <si>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</si>
  <si>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</si>
  <si>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</si>
  <si>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</si>
  <si>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</si>
  <si>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</si>
  <si>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</si>
  <si>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</si>
  <si>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</si>
  <si>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</si>
  <si>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</si>
  <si>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</si>
  <si>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</si>
  <si>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</si>
  <si>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</si>
  <si>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</si>
  <si>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</si>
  <si>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</si>
  <si>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</si>
  <si>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</si>
  <si>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</si>
  <si>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</si>
  <si>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</si>
  <si>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</si>
  <si>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</si>
  <si>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</si>
  <si>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</si>
  <si>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</si>
  <si>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</si>
  <si>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</si>
  <si>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</si>
  <si>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</si>
  <si>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</si>
  <si>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</si>
  <si>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</si>
  <si>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</si>
  <si>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</si>
  <si>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</si>
  <si>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</si>
  <si>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</si>
  <si>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</si>
  <si>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</si>
  <si>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</si>
  <si>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</si>
  <si>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</si>
  <si>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</si>
  <si>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</si>
  <si>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</si>
  <si>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</si>
  <si>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</si>
  <si>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</si>
  <si>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</si>
  <si>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</si>
  <si>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</si>
  <si>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</si>
  <si>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</si>
  <si>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</si>
  <si>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</si>
  <si>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</si>
  <si>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</si>
  <si>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</si>
  <si>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</si>
  <si>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</si>
  <si>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</si>
  <si>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</si>
  <si>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</si>
  <si>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</si>
  <si>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</si>
  <si>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</si>
  <si>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</si>
  <si>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</si>
  <si>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</si>
  <si>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</si>
  <si>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</si>
  <si>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</si>
  <si>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</si>
  <si>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</si>
  <si>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</si>
  <si>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</si>
  <si>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</si>
  <si>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</si>
  <si>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</si>
  <si>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</si>
  <si>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</si>
  <si>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</si>
  <si>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</si>
  <si>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</si>
  <si>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</si>
  <si>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</si>
  <si>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</si>
  <si>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</si>
  <si>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</si>
  <si>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</si>
  <si>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</si>
  <si>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</si>
  <si>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</si>
  <si>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</si>
  <si>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</si>
  <si>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</si>
  <si>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</si>
  <si>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</si>
  <si>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</si>
  <si>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</si>
  <si>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</si>
  <si>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</si>
  <si>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</si>
  <si>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</si>
  <si>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</si>
  <si>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</si>
  <si>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</si>
  <si>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</si>
  <si>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</si>
  <si>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</si>
  <si>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</si>
  <si>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</si>
  <si>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</si>
  <si>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</si>
  <si>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</si>
  <si>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</si>
  <si>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</si>
  <si>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</si>
  <si>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</si>
  <si>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</si>
  <si>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</si>
  <si>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</si>
  <si>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</si>
  <si>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</si>
  <si>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</si>
  <si>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</si>
  <si>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</si>
  <si>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</si>
  <si>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</si>
  <si>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</si>
  <si>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</si>
  <si>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</si>
  <si>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</si>
  <si>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</si>
  <si>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</si>
  <si>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</si>
  <si>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</si>
  <si>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</si>
  <si>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</si>
  <si>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</si>
  <si>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</si>
  <si>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</si>
  <si>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</si>
  <si>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</si>
  <si>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</si>
  <si>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</si>
  <si>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</si>
  <si>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</si>
  <si>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</si>
  <si>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</si>
  <si>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</si>
  <si>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</si>
  <si>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</si>
  <si>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</si>
  <si>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</si>
  <si>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</si>
  <si>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</si>
  <si>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</si>
  <si>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</si>
  <si>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</si>
  <si>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</si>
  <si>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</si>
  <si>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</si>
  <si>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</si>
  <si>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</si>
  <si>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</si>
  <si>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</si>
  <si>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</si>
  <si>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</si>
  <si>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</si>
  <si>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</si>
  <si>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</si>
  <si>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</si>
  <si>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</si>
  <si>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</si>
  <si>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</si>
  <si>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</si>
  <si>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</si>
  <si>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</si>
  <si>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</si>
  <si>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</si>
  <si>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</si>
  <si>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</si>
  <si>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</si>
  <si>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</si>
  <si>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</si>
  <si>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</si>
  <si>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</si>
  <si>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</si>
  <si>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</si>
  <si>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</si>
  <si>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</si>
  <si>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</si>
  <si>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</si>
  <si>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</si>
  <si>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</si>
  <si>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</si>
  <si>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</si>
  <si>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</si>
  <si>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</si>
  <si>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</si>
  <si>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</si>
  <si>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</si>
  <si>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</si>
  <si>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</si>
  <si>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</si>
  <si>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</si>
  <si>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</si>
  <si>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</si>
  <si>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</si>
  <si>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</si>
  <si>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</si>
  <si>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</si>
  <si>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</si>
  <si>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</si>
  <si>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</si>
  <si>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</si>
  <si>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</si>
  <si>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</si>
  <si>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</si>
  <si>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</si>
  <si>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</si>
  <si>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</si>
  <si>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</si>
  <si>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</si>
  <si>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</si>
  <si>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</si>
  <si>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</si>
  <si>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</si>
  <si>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</si>
  <si>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</si>
  <si>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</si>
  <si>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</si>
  <si>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</si>
  <si>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</si>
  <si>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</si>
  <si>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</si>
  <si>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</si>
  <si>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</si>
  <si>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</si>
  <si>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</si>
  <si>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</si>
  <si>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</si>
  <si>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</si>
  <si>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</si>
  <si>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</si>
  <si>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</si>
  <si>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</si>
  <si>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</si>
  <si>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</si>
  <si>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</si>
  <si>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</si>
  <si>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</si>
  <si>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</si>
  <si>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</si>
  <si>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</si>
  <si>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</si>
  <si>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</si>
  <si>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</si>
  <si>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</si>
  <si>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</si>
  <si>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</si>
  <si>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</si>
  <si>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</si>
  <si>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</si>
  <si>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</si>
  <si>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</si>
  <si>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</si>
  <si>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</si>
  <si>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</si>
  <si>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</si>
  <si>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</si>
  <si>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</si>
  <si>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</si>
  <si>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</si>
  <si>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</si>
  <si>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</si>
  <si>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</si>
  <si>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</si>
  <si>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</si>
  <si>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</si>
  <si>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</si>
  <si>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</si>
  <si>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</si>
  <si>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</si>
  <si>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</si>
  <si>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</si>
  <si>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</si>
  <si>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</si>
  <si>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</si>
  <si>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</si>
  <si>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</si>
  <si>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</si>
  <si>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</si>
  <si>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</si>
  <si>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</si>
  <si>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</si>
  <si>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</si>
  <si>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</si>
  <si>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</si>
  <si>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</si>
  <si>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</si>
  <si>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</si>
  <si>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</si>
  <si>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</si>
  <si>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</si>
  <si>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</si>
  <si>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</si>
  <si>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</si>
  <si>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</si>
  <si>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</si>
  <si>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</si>
  <si>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</si>
  <si>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</si>
  <si>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</si>
  <si>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</si>
  <si>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</si>
  <si>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</si>
  <si>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</si>
  <si>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</si>
  <si>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</si>
  <si>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</si>
  <si>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</si>
  <si>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fonte: GEP/MTSSS, Acidentes de Trabalho.</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</si>
  <si>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</si>
  <si>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</si>
  <si>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</si>
  <si>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</si>
  <si>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</si>
  <si>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</si>
  <si>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</si>
  <si>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</si>
  <si>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</si>
  <si>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</si>
  <si>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</si>
  <si>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</si>
  <si>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</si>
  <si>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</si>
  <si>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</si>
  <si>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</si>
  <si>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</si>
  <si>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</si>
  <si>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</si>
  <si>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</si>
  <si>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</si>
  <si>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</si>
  <si>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</si>
  <si>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</si>
  <si>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</si>
  <si>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</si>
  <si>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</si>
  <si>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</si>
  <si>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</si>
  <si>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</si>
  <si>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</si>
  <si>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acidentes de trabalho  - indicadores globais</t>
  </si>
  <si>
    <t xml:space="preserve"> acidentes de trabalho</t>
  </si>
  <si>
    <t>acidentes de trabalho não mortais com ausências</t>
  </si>
  <si>
    <t>dias de trabalho perdidos</t>
  </si>
  <si>
    <t>mortais</t>
  </si>
  <si>
    <t>https://www.ine.pt/</t>
  </si>
  <si>
    <t>Mais informação em:</t>
  </si>
  <si>
    <r>
      <t xml:space="preserve">Comércio </t>
    </r>
    <r>
      <rPr>
        <b/>
        <vertAlign val="superscript"/>
        <sz val="8"/>
        <color indexed="63"/>
        <rFont val="Arial"/>
        <family val="2"/>
      </rPr>
      <t>(2)</t>
    </r>
  </si>
  <si>
    <t xml:space="preserve">Construção </t>
  </si>
  <si>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</si>
  <si>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</si>
  <si>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não mortais</t>
  </si>
  <si>
    <t xml:space="preserve">Mais informação em:  </t>
  </si>
  <si>
    <t>Mulheres/Homens</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</si>
  <si>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</si>
  <si>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</si>
  <si>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r>
      <t xml:space="preserve">pessoas ao serviço </t>
    </r>
    <r>
      <rPr>
        <vertAlign val="superscript"/>
        <sz val="7"/>
        <color theme="3"/>
        <rFont val="Arial"/>
        <family val="2"/>
      </rPr>
      <t>(1)</t>
    </r>
  </si>
  <si>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</si>
  <si>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</si>
  <si>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</si>
  <si>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t>fonte: GEP/MTSSS, Relatório Único - Relatório Anual de Formação Contínua (Anexo C).</t>
  </si>
  <si>
    <r>
      <t xml:space="preserve">trab. por conta de outrem </t>
    </r>
    <r>
      <rPr>
        <vertAlign val="superscript"/>
        <sz val="7"/>
        <color theme="3"/>
        <rFont val="Arial"/>
        <family val="2"/>
      </rPr>
      <t>(2)</t>
    </r>
  </si>
  <si>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base</t>
    </r>
  </si>
  <si>
    <t>600,00 - 749,99 Euros</t>
  </si>
  <si>
    <t>750,00 - 999,99 Euros</t>
  </si>
  <si>
    <t>1 000,00 - 1 499,99 Euros</t>
  </si>
  <si>
    <t>1 500,00 - 2 499,99 Euros</t>
  </si>
  <si>
    <t>2 500,00 - 3 749,99 Euros</t>
  </si>
  <si>
    <t>3 750,00 - 4 999,99 Euros</t>
  </si>
  <si>
    <t>5 000,00 e + Euros</t>
  </si>
  <si>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ganho</t>
    </r>
  </si>
  <si>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</si>
  <si>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</si>
  <si>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</si>
  <si>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</si>
  <si>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</si>
  <si>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</si>
  <si>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acidentes de trabalho não mortais - dias de ausência</t>
  </si>
  <si>
    <t>Total</t>
  </si>
  <si>
    <t>sem dias de ausência</t>
  </si>
  <si>
    <t>1 a 6 dias</t>
  </si>
  <si>
    <t>7 a 13 dias</t>
  </si>
  <si>
    <t>14 a 20 dias</t>
  </si>
  <si>
    <t>21 a 29 dias</t>
  </si>
  <si>
    <t>30 a 90 dias</t>
  </si>
  <si>
    <t>91 e + dias</t>
  </si>
  <si>
    <t>Representantes do poder legisl. e de órgãos execut., dirig. superiores da Administ.Pública, de orga.</t>
  </si>
  <si>
    <t>Diretores de serviços administrativos e comerciais</t>
  </si>
  <si>
    <t>Diretores de produção e de serviços especializados</t>
  </si>
  <si>
    <t>Diretores de hotelaria, restauração, comércio e de outros serviços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</si>
  <si>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</si>
  <si>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</si>
  <si>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</si>
  <si>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</si>
  <si>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</si>
  <si>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</si>
  <si>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</si>
  <si>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</si>
  <si>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</si>
  <si>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</si>
  <si>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</si>
  <si>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</si>
  <si>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</si>
  <si>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</si>
  <si>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</si>
  <si>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</si>
  <si>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</si>
  <si>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</si>
  <si>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</si>
  <si>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</si>
  <si>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</si>
  <si>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</si>
  <si>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</si>
  <si>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</si>
  <si>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</si>
  <si>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</si>
  <si>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</si>
  <si>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</si>
  <si>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</si>
  <si>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</si>
  <si>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</si>
  <si>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</si>
  <si>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</si>
  <si>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</si>
  <si>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r>
      <rPr>
        <b/>
        <sz val="7"/>
        <color indexed="63"/>
        <rFont val="Arial"/>
        <family val="2"/>
      </rPr>
      <t xml:space="preserve">nota: </t>
    </r>
    <r>
      <rPr>
        <sz val="7"/>
        <color indexed="63"/>
        <rFont val="Arial"/>
        <family val="2"/>
      </rPr>
      <t>Os dados apresentados não incluem acidentes de trajeto.</t>
    </r>
  </si>
  <si>
    <t>Especialistas das ciências físicas, matemáticas,engen. e técnicas afins</t>
  </si>
  <si>
    <t>Trabalhadores não qualificados da agricultura, produção animal, pesca e floresta</t>
  </si>
  <si>
    <t xml:space="preserve">   Desconhecida</t>
  </si>
  <si>
    <t xml:space="preserve">(1) nos estabelecimentos.     (2) dos trabalhadores por conta de outrem a tempo completo, que auferiram remuneração completa no período de referência.                 (3) habitualmente designada por salário mínimo nacional.     </t>
  </si>
  <si>
    <r>
      <t xml:space="preserve">fonte:  GEP/MTSSS, Quadros de Pessoal.               </t>
    </r>
    <r>
      <rPr>
        <b/>
        <sz val="7"/>
        <color theme="7"/>
        <rFont val="Arial"/>
        <family val="2"/>
      </rPr>
      <t xml:space="preserve"> </t>
    </r>
    <r>
      <rPr>
        <sz val="8"/>
        <color theme="7"/>
        <rFont val="Arial"/>
        <family val="2"/>
      </rPr>
      <t>Mais informação em:  http://www.gep.msesss.gov.pt</t>
    </r>
  </si>
  <si>
    <r>
      <t xml:space="preserve">nota: </t>
    </r>
    <r>
      <rPr>
        <sz val="7"/>
        <color indexed="63"/>
        <rFont val="Arial"/>
        <family val="2"/>
      </rPr>
      <t>Retribuição Mínima Mensal Garantida (RMMG) - Continente   2006=385,90 euros; 2007=403,00 euros; 2008=426,00 euros, 2009=450,00 euros, 2010=475,00 euros, 2011=485,00euros, 2012=485,00euros,  2013=485,00euros e 2014=505,00euros.</t>
    </r>
  </si>
  <si>
    <t>e-mail: gep.dados@gep.mtsss.pt</t>
  </si>
  <si>
    <t xml:space="preserve">fonte: GEP/MTSSS, Inquérito aos Ganhos e Duração de Trabalho.                           </t>
  </si>
  <si>
    <r>
      <t>&gt;RMMG</t>
    </r>
    <r>
      <rPr>
        <vertAlign val="superscript"/>
        <sz val="8"/>
        <color theme="3"/>
        <rFont val="Arial"/>
        <family val="2"/>
      </rPr>
      <t xml:space="preserve">(3) </t>
    </r>
    <r>
      <rPr>
        <sz val="8"/>
        <color theme="3"/>
        <rFont val="Arial"/>
        <family val="2"/>
      </rPr>
      <t>e &lt;= 599,99 Euros</t>
    </r>
  </si>
  <si>
    <r>
      <t xml:space="preserve"> = RMMG</t>
    </r>
    <r>
      <rPr>
        <vertAlign val="superscript"/>
        <sz val="8"/>
        <color theme="3"/>
        <rFont val="Arial"/>
        <family val="2"/>
      </rPr>
      <t>(3)</t>
    </r>
  </si>
  <si>
    <r>
      <t>&lt; RMMG</t>
    </r>
    <r>
      <rPr>
        <vertAlign val="superscript"/>
        <sz val="8"/>
        <color theme="3"/>
        <rFont val="Arial"/>
        <family val="2"/>
      </rPr>
      <t>(3)</t>
    </r>
  </si>
  <si>
    <t>2015</t>
  </si>
  <si>
    <t>2016</t>
  </si>
  <si>
    <t>52-Vendedores</t>
  </si>
  <si>
    <t>93-Trab.n/qual. i.ext.,const.,i.transf. e transp.</t>
  </si>
  <si>
    <t>91-Trabalhadores de limpeza</t>
  </si>
  <si>
    <t>71-Trab.qualif.constr. e sim., exc.electric.</t>
  </si>
  <si>
    <t>51-Trab. serviços pessoais</t>
  </si>
  <si>
    <t>81-Operad. instalações fixas e máquinas</t>
  </si>
  <si>
    <t xml:space="preserve">41-Emp. escrit., secret.e oper. proc. dados </t>
  </si>
  <si>
    <t xml:space="preserve">  Frutas  </t>
  </si>
  <si>
    <t xml:space="preserve">  Equipamento telefónico e de telecópia</t>
  </si>
  <si>
    <t xml:space="preserve">  Férias organizadas  </t>
  </si>
  <si>
    <t xml:space="preserve">  Combustíveis liquidos</t>
  </si>
  <si>
    <t xml:space="preserve">  Produtos hortícolas</t>
  </si>
  <si>
    <t xml:space="preserve">  Transportes aéreos de passageiros  </t>
  </si>
  <si>
    <t xml:space="preserve">  Artigos de vestuário  </t>
  </si>
  <si>
    <t xml:space="preserve">  Outros artigos e acessórios de vestuário  </t>
  </si>
  <si>
    <t xml:space="preserve">  Seguros relacionados com a saúde</t>
  </si>
  <si>
    <t xml:space="preserve">  Jardinagem  </t>
  </si>
  <si>
    <t xml:space="preserve">         … em junho </t>
  </si>
  <si>
    <t>notas: dados sujeitos a atualizações; situação da base de dados em 1/julho/2016.</t>
  </si>
  <si>
    <t>notas: dados sujeitos a atualizações; situação da base de dados a 31/maio/2016</t>
  </si>
  <si>
    <t>notas: dados sujeitos a atualizações; situação da base de dados 1/julho/2016.</t>
  </si>
  <si>
    <t>:</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</si>
  <si>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</si>
  <si>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</si>
  <si>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</si>
  <si>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</si>
  <si>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</si>
  <si>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</si>
  <si>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</si>
  <si>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</si>
  <si>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</si>
  <si>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</si>
  <si>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28 de julho de 2016</t>
  </si>
  <si>
    <t>29 de julho de 2016</t>
  </si>
  <si>
    <t>1.º trimestre</t>
  </si>
  <si>
    <t>2.º trimestre</t>
  </si>
  <si>
    <t>3.º trimestre</t>
  </si>
  <si>
    <t>4.º trimestre</t>
  </si>
  <si>
    <t>gep.dados@gep.mtsss.pt</t>
  </si>
  <si>
    <t>nota: actualização excecional em 03/08/2016.</t>
  </si>
  <si>
    <t>(1)</t>
  </si>
  <si>
    <t>(1) actualização excecional em 03/08/2016 (pg. 10, 11, 20 e 21)</t>
  </si>
  <si>
    <r>
      <t xml:space="preserve">Indústria Transformadora </t>
    </r>
    <r>
      <rPr>
        <b/>
        <vertAlign val="superscript"/>
        <sz val="8"/>
        <color indexed="63"/>
        <rFont val="Arial"/>
        <family val="2"/>
      </rPr>
      <t>(2)</t>
    </r>
  </si>
  <si>
    <t>Construção</t>
  </si>
  <si>
    <t>mm3m - média móvel de 3 meses.       vh - variação homóloga.       nota: actualização excecional em 03/08/2016.</t>
  </si>
  <si>
    <t>Fazendo uma análise por sexo, na Zona Euro,  verifica-se que a Grécia e a Eslováquia  são os países com a maior diferença, entre a taxa de desemprego das mulheres e dos homens.</t>
  </si>
  <si>
    <t>nota: Estónia e Hungria - maio de 2016; Grécia e Reino Unido -abril de 2016.             : valor não disponível.       nota: actualização excecional em 03/08/2016.</t>
  </si>
  <si>
    <t>94-Assist. preparação de refeições</t>
  </si>
  <si>
    <t>junho de 2016</t>
  </si>
  <si>
    <t>Em junho de 2016, a taxa de desemprego na Zona Euro diminuiu para 9,8 % (era 10 %  em maio de 2016 e 10,2 % em abril de 2016.</t>
  </si>
  <si>
    <t>Em Portugal a taxa de desemprego (10,7 %) registou uma variação de -0,3 p.p., relativamente ao mês anterior.</t>
  </si>
  <si>
    <t xml:space="preserve">Malta (3,8 %), República Checa (4,1 %) e Alemanha (4,2 %) apresentam as taxas de desemprego mais baixas; a Grécia (23,6 %) e a Espanha (19,4 %) são os estados membros com valores  mais elevados. </t>
  </si>
  <si>
    <t>A taxa de desemprego para o grupo etário &lt;25 anos apresenta o valor mais baixo na Malta (6,8 %), registando o valor mais elevado na Grécia (49,3 %). Em Portugal,   regista-se   o  valor  de 25,6 %.</t>
  </si>
  <si>
    <t>fonte:  Eurostat, dados extraídos em 31/05/2016.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</si>
</sst>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0\ ##0"/>
    <numFmt numFmtId="178" formatCode="dd\-mm\-yyyy;@"/>
  </numFmts>
  <fonts count="13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u/>
      <sz val="8"/>
      <color theme="7"/>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b/>
      <sz val="7"/>
      <color theme="7"/>
      <name val="Arial"/>
      <family val="2"/>
    </font>
    <font>
      <sz val="10"/>
      <name val="Arial"/>
      <family val="2"/>
    </font>
    <font>
      <u/>
      <sz val="8"/>
      <color theme="3"/>
      <name val="Arial"/>
      <family val="2"/>
    </font>
    <font>
      <vertAlign val="superscript"/>
      <sz val="7"/>
      <color theme="3"/>
      <name val="Arial"/>
      <family val="2"/>
    </font>
    <font>
      <b/>
      <vertAlign val="superscript"/>
      <sz val="8"/>
      <name val="Arial"/>
      <family val="2"/>
    </font>
    <font>
      <b/>
      <sz val="8"/>
      <color rgb="FF000000"/>
      <name val="Arial"/>
      <family val="2"/>
    </font>
    <font>
      <sz val="10"/>
      <color rgb="FFFF0000"/>
      <name val="Arial"/>
      <family val="2"/>
    </font>
    <font>
      <sz val="12"/>
      <color rgb="FF333333"/>
      <name val="Georgia"/>
      <family val="1"/>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indexed="22"/>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theme="0" tint="-0.24994659260841701"/>
      </left>
      <right/>
      <top style="thin">
        <color theme="0" tint="-0.24994659260841701"/>
      </top>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175" fontId="4" fillId="0" borderId="0" applyFont="0" applyFill="0" applyBorder="0" applyAlignment="0" applyProtection="0"/>
    <xf numFmtId="175"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9" fontId="123" fillId="0" borderId="0" applyFont="0" applyFill="0" applyBorder="0" applyAlignment="0" applyProtection="0"/>
  </cellStyleXfs>
  <cellXfs count="1649">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6"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6" fontId="14" fillId="25" borderId="0" xfId="62" applyNumberFormat="1" applyFont="1" applyFill="1" applyBorder="1" applyAlignment="1">
      <alignment horizontal="center"/>
    </xf>
    <xf numFmtId="166"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6"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6" fontId="18" fillId="26" borderId="0" xfId="40" applyNumberFormat="1" applyFont="1" applyFill="1" applyBorder="1" applyAlignment="1">
      <alignment horizontal="right" wrapTex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6" fontId="75" fillId="25" borderId="0" xfId="62" applyNumberFormat="1" applyFont="1" applyFill="1" applyBorder="1" applyAlignment="1">
      <alignment horizontal="center"/>
    </xf>
    <xf numFmtId="166" fontId="75" fillId="25" borderId="0" xfId="62" applyNumberFormat="1" applyFont="1" applyFill="1" applyBorder="1" applyAlignment="1">
      <alignment horizontal="right" indent="2"/>
    </xf>
    <xf numFmtId="166" fontId="72" fillId="24" borderId="0" xfId="40" applyNumberFormat="1" applyFont="1" applyFill="1" applyBorder="1" applyAlignment="1">
      <alignment horizontal="center" wrapText="1"/>
    </xf>
    <xf numFmtId="0" fontId="75" fillId="25" borderId="0" xfId="62" applyFont="1" applyFill="1" applyBorder="1"/>
    <xf numFmtId="165" fontId="72" fillId="24" borderId="0" xfId="58" applyNumberFormat="1" applyFont="1" applyFill="1" applyBorder="1" applyAlignment="1">
      <alignment horizontal="center" wrapText="1"/>
    </xf>
    <xf numFmtId="166"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6"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6"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6"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6" fontId="72" fillId="27" borderId="0" xfId="40" applyNumberFormat="1" applyFont="1" applyFill="1" applyBorder="1" applyAlignment="1">
      <alignment horizontal="right" wrapText="1" indent="1"/>
    </xf>
    <xf numFmtId="166"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6"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6" fontId="69" fillId="26" borderId="0" xfId="62" applyNumberFormat="1" applyFont="1" applyFill="1" applyBorder="1" applyAlignment="1">
      <alignment horizontal="center"/>
    </xf>
    <xf numFmtId="166"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8" fillId="26" borderId="0" xfId="70" applyFont="1" applyFill="1" applyBorder="1" applyAlignment="1">
      <alignment horizontal="left"/>
    </xf>
    <xf numFmtId="0" fontId="72" fillId="25" borderId="0" xfId="70" applyFont="1" applyFill="1" applyBorder="1" applyAlignment="1"/>
    <xf numFmtId="166"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6"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6" fontId="72" fillId="26" borderId="0" xfId="59" applyNumberFormat="1" applyFont="1" applyFill="1" applyBorder="1" applyAlignment="1">
      <alignment horizontal="right"/>
    </xf>
    <xf numFmtId="166" fontId="14" fillId="26" borderId="0" xfId="59" applyNumberFormat="1" applyFont="1" applyFill="1" applyBorder="1" applyAlignment="1">
      <alignment horizontal="right"/>
    </xf>
    <xf numFmtId="166"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7"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0" fontId="72" fillId="44" borderId="0" xfId="70" applyFont="1" applyFill="1" applyBorder="1" applyAlignment="1">
      <alignment horizontal="right"/>
    </xf>
    <xf numFmtId="166" fontId="72" fillId="25" borderId="0" xfId="59" applyNumberFormat="1" applyFont="1" applyFill="1" applyBorder="1" applyAlignment="1">
      <alignment horizontal="right" indent="1"/>
    </xf>
    <xf numFmtId="169" fontId="13" fillId="25" borderId="11" xfId="70" applyNumberFormat="1" applyFont="1" applyFill="1" applyBorder="1" applyAlignment="1">
      <alignment horizontal="center"/>
    </xf>
    <xf numFmtId="170" fontId="18" fillId="26" borderId="0" xfId="40" applyNumberFormat="1" applyFont="1" applyFill="1" applyBorder="1" applyAlignment="1">
      <alignment horizontal="right" wrapText="1"/>
    </xf>
    <xf numFmtId="170"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6" fontId="5" fillId="26" borderId="0" xfId="70" applyNumberFormat="1" applyFont="1" applyFill="1" applyBorder="1" applyAlignment="1">
      <alignment horizontal="right" indent="3"/>
    </xf>
    <xf numFmtId="166" fontId="96" fillId="26" borderId="0" xfId="70" applyNumberFormat="1" applyFont="1" applyFill="1" applyBorder="1" applyAlignment="1">
      <alignment horizontal="right" indent="3"/>
    </xf>
    <xf numFmtId="0" fontId="111"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8" fillId="27" borderId="0" xfId="40" applyFont="1" applyFill="1" applyBorder="1" applyAlignment="1"/>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6"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2" fillId="27" borderId="0" xfId="61" applyNumberFormat="1" applyFont="1" applyFill="1" applyBorder="1" applyAlignment="1">
      <alignment horizontal="center" wrapText="1"/>
    </xf>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6"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0" fontId="13" fillId="26" borderId="11" xfId="0" applyFont="1" applyFill="1" applyBorder="1" applyAlignment="1">
      <alignment horizontal="center"/>
    </xf>
    <xf numFmtId="0" fontId="14" fillId="25" borderId="0" xfId="70" applyNumberFormat="1" applyFont="1" applyFill="1" applyBorder="1" applyAlignment="1">
      <alignment horizontal="righ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0" fontId="15" fillId="0" borderId="0" xfId="70" applyFont="1" applyAlignment="1"/>
    <xf numFmtId="0" fontId="4" fillId="0" borderId="0" xfId="219" applyFont="1"/>
    <xf numFmtId="0" fontId="13" fillId="26" borderId="52" xfId="70" applyFont="1" applyFill="1" applyBorder="1" applyAlignment="1">
      <alignment horizontal="center"/>
    </xf>
    <xf numFmtId="0" fontId="13" fillId="25" borderId="0" xfId="0" applyFont="1" applyFill="1" applyBorder="1" applyAlignment="1">
      <alignment horizontal="center"/>
    </xf>
    <xf numFmtId="0" fontId="55" fillId="26" borderId="0" xfId="62" applyFont="1" applyFill="1" applyBorder="1"/>
    <xf numFmtId="0" fontId="13" fillId="26" borderId="51" xfId="70" applyFont="1" applyFill="1" applyBorder="1" applyAlignment="1"/>
    <xf numFmtId="0" fontId="13" fillId="25" borderId="69" xfId="62" applyFont="1" applyFill="1" applyBorder="1" applyAlignment="1">
      <alignment horizontal="center"/>
    </xf>
    <xf numFmtId="166" fontId="14" fillId="27" borderId="69" xfId="40" applyNumberFormat="1" applyFont="1" applyFill="1" applyBorder="1" applyAlignment="1">
      <alignment horizontal="right" wrapText="1" indent="1"/>
    </xf>
    <xf numFmtId="166"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6" fontId="72" fillId="27" borderId="70" xfId="40" applyNumberFormat="1" applyFont="1" applyFill="1" applyBorder="1" applyAlignment="1">
      <alignment horizontal="right" wrapText="1" indent="1"/>
    </xf>
    <xf numFmtId="166" fontId="14" fillId="27" borderId="70" xfId="40" applyNumberFormat="1" applyFont="1" applyFill="1" applyBorder="1" applyAlignment="1">
      <alignment horizontal="right" wrapText="1" indent="1"/>
    </xf>
    <xf numFmtId="166"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66" fontId="72" fillId="27" borderId="69" xfId="40" applyNumberFormat="1" applyFont="1" applyFill="1" applyBorder="1" applyAlignment="1">
      <alignment horizontal="right" wrapText="1" indent="1"/>
    </xf>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16" fillId="30" borderId="20" xfId="62" applyFont="1" applyFill="1" applyBorder="1" applyAlignment="1" applyProtection="1">
      <alignment horizontal="center" vertical="center"/>
    </xf>
    <xf numFmtId="0" fontId="95" fillId="35" borderId="0" xfId="68" applyFill="1" applyAlignment="1" applyProtection="1"/>
    <xf numFmtId="173" fontId="14" fillId="36" borderId="0" xfId="62" applyNumberFormat="1" applyFont="1" applyFill="1" applyAlignment="1">
      <alignment horizontal="right" vertical="center" wrapText="1"/>
    </xf>
    <xf numFmtId="173" fontId="14" fillId="26" borderId="0" xfId="62" applyNumberFormat="1" applyFont="1" applyFill="1" applyBorder="1" applyAlignment="1">
      <alignment horizontal="right" vertical="center" wrapText="1"/>
    </xf>
    <xf numFmtId="166" fontId="72" fillId="25" borderId="0" xfId="0" applyNumberFormat="1" applyFont="1" applyFill="1" applyBorder="1" applyAlignment="1">
      <alignment horizontal="right" vertical="center" indent="2"/>
    </xf>
    <xf numFmtId="166" fontId="72" fillId="26" borderId="10" xfId="0" applyNumberFormat="1" applyFont="1" applyFill="1" applyBorder="1" applyAlignment="1">
      <alignment horizontal="right" vertical="center" indent="2"/>
    </xf>
    <xf numFmtId="166" fontId="5" fillId="25" borderId="0" xfId="0" applyNumberFormat="1" applyFont="1" applyFill="1" applyBorder="1" applyAlignment="1">
      <alignment horizontal="right" indent="2"/>
    </xf>
    <xf numFmtId="166"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166" fontId="5" fillId="25" borderId="0" xfId="0" applyNumberFormat="1" applyFont="1" applyFill="1" applyBorder="1" applyAlignment="1">
      <alignment horizontal="right" indent="1"/>
    </xf>
    <xf numFmtId="0" fontId="91"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166" fontId="14" fillId="26" borderId="0" xfId="0" applyNumberFormat="1" applyFont="1" applyFill="1" applyBorder="1" applyAlignment="1" applyProtection="1">
      <alignment horizontal="right"/>
      <protection locked="0"/>
    </xf>
    <xf numFmtId="0" fontId="0" fillId="25" borderId="0" xfId="0" applyFill="1" applyProtection="1"/>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0" fillId="0" borderId="0" xfId="0" applyBorder="1" applyProtection="1"/>
    <xf numFmtId="0" fontId="12" fillId="25" borderId="0" xfId="0" applyFont="1" applyFill="1" applyBorder="1" applyProtection="1"/>
    <xf numFmtId="0" fontId="58" fillId="25" borderId="0" xfId="0" applyFont="1" applyFill="1" applyBorder="1" applyProtection="1"/>
    <xf numFmtId="0" fontId="57" fillId="25" borderId="0" xfId="0" applyFont="1" applyFill="1" applyBorder="1" applyAlignment="1" applyProtection="1">
      <alignment horizontal="left"/>
    </xf>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8" fontId="57" fillId="25" borderId="0" xfId="0" applyNumberFormat="1" applyFont="1" applyFill="1" applyBorder="1" applyAlignment="1" applyProtection="1">
      <alignment horizontal="center"/>
    </xf>
    <xf numFmtId="165" fontId="114"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11" fillId="25" borderId="23" xfId="0" applyFont="1" applyFill="1" applyBorder="1" applyAlignment="1" applyProtection="1">
      <alignment horizontal="lef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0" fontId="43" fillId="25" borderId="20" xfId="0" applyFont="1" applyFill="1" applyBorder="1" applyProtection="1"/>
    <xf numFmtId="0" fontId="8" fillId="25" borderId="0" xfId="0" applyFont="1" applyFill="1" applyBorder="1" applyProtection="1"/>
    <xf numFmtId="0" fontId="26" fillId="25" borderId="20" xfId="0" applyFont="1" applyFill="1" applyBorder="1" applyProtection="1"/>
    <xf numFmtId="0" fontId="115" fillId="25" borderId="0" xfId="0" applyFont="1" applyFill="1" applyProtection="1"/>
    <xf numFmtId="164" fontId="64" fillId="25" borderId="0" xfId="0" applyNumberFormat="1" applyFont="1" applyFill="1" applyBorder="1" applyAlignment="1" applyProtection="1">
      <alignment horizontal="center"/>
    </xf>
    <xf numFmtId="0" fontId="115"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49" fontId="14" fillId="25" borderId="0" xfId="62" applyNumberFormat="1" applyFont="1" applyFill="1" applyBorder="1" applyAlignment="1">
      <alignment horizontal="right"/>
    </xf>
    <xf numFmtId="2" fontId="72" fillId="24" borderId="0" xfId="40" applyNumberFormat="1" applyFont="1" applyFill="1" applyBorder="1" applyAlignment="1">
      <alignment horizontal="center" vertical="center" wrapText="1"/>
    </xf>
    <xf numFmtId="0" fontId="13" fillId="25" borderId="0" xfId="70" applyFont="1" applyFill="1" applyBorder="1" applyAlignment="1">
      <alignment horizontal="left"/>
    </xf>
    <xf numFmtId="166" fontId="5" fillId="26" borderId="0" xfId="0" applyNumberFormat="1" applyFont="1" applyFill="1" applyBorder="1" applyAlignment="1">
      <alignment horizontal="right" indent="1"/>
    </xf>
    <xf numFmtId="0" fontId="15" fillId="25" borderId="0" xfId="70" applyFont="1" applyFill="1" applyAlignment="1"/>
    <xf numFmtId="0" fontId="15" fillId="25" borderId="20" xfId="70" applyFont="1" applyFill="1" applyBorder="1" applyAlignment="1"/>
    <xf numFmtId="0" fontId="15" fillId="25" borderId="0" xfId="70" applyFont="1" applyFill="1" applyBorder="1" applyAlignment="1"/>
    <xf numFmtId="0" fontId="13" fillId="25" borderId="58" xfId="0" applyFont="1" applyFill="1" applyBorder="1" applyAlignment="1">
      <alignment horizontal="center"/>
    </xf>
    <xf numFmtId="0" fontId="72" fillId="25" borderId="0" xfId="70" applyFont="1" applyFill="1" applyBorder="1" applyAlignment="1">
      <alignment horizontal="left"/>
    </xf>
    <xf numFmtId="0" fontId="11" fillId="25" borderId="22" xfId="70" applyFont="1" applyFill="1" applyBorder="1" applyAlignment="1">
      <alignment horizontal="left"/>
    </xf>
    <xf numFmtId="0" fontId="13" fillId="25" borderId="72" xfId="70" applyFont="1" applyFill="1" applyBorder="1" applyAlignment="1">
      <alignment horizontal="center"/>
    </xf>
    <xf numFmtId="0" fontId="4" fillId="25" borderId="0" xfId="62" applyFill="1" applyAlignment="1"/>
    <xf numFmtId="0" fontId="4" fillId="0" borderId="0" xfId="62" applyAlignment="1"/>
    <xf numFmtId="0" fontId="49" fillId="25" borderId="0" xfId="62" applyFont="1" applyFill="1" applyAlignment="1">
      <alignment vertical="center"/>
    </xf>
    <xf numFmtId="0" fontId="49" fillId="25" borderId="0" xfId="62" applyFont="1" applyFill="1" applyBorder="1" applyAlignment="1">
      <alignment vertical="center"/>
    </xf>
    <xf numFmtId="0" fontId="49" fillId="0" borderId="0" xfId="62" applyFont="1" applyAlignment="1">
      <alignment vertical="center"/>
    </xf>
    <xf numFmtId="0" fontId="4" fillId="0" borderId="0" xfId="62" applyBorder="1" applyAlignment="1"/>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4" fillId="25" borderId="0" xfId="72" applyFill="1" applyBorder="1"/>
    <xf numFmtId="0" fontId="7" fillId="25" borderId="19" xfId="72" applyFont="1" applyFill="1" applyBorder="1"/>
    <xf numFmtId="0" fontId="7" fillId="25" borderId="0" xfId="72" applyFont="1" applyFill="1" applyBorder="1"/>
    <xf numFmtId="0" fontId="7" fillId="25" borderId="19" xfId="72" applyFont="1" applyFill="1" applyBorder="1" applyAlignment="1">
      <alignment vertical="center"/>
    </xf>
    <xf numFmtId="3" fontId="11" fillId="26" borderId="0" xfId="62" applyNumberFormat="1" applyFont="1" applyFill="1" applyBorder="1" applyAlignment="1">
      <alignment horizontal="right" vertical="center"/>
    </xf>
    <xf numFmtId="0" fontId="7" fillId="25" borderId="19" xfId="72" applyFont="1" applyFill="1" applyBorder="1" applyAlignment="1"/>
    <xf numFmtId="0" fontId="7" fillId="25" borderId="0" xfId="72" applyFont="1" applyFill="1" applyBorder="1" applyAlignment="1"/>
    <xf numFmtId="0" fontId="16" fillId="0" borderId="0" xfId="71" applyFont="1" applyFill="1" applyBorder="1" applyAlignment="1">
      <alignment horizontal="center" vertical="center"/>
    </xf>
    <xf numFmtId="0" fontId="4" fillId="26" borderId="0" xfId="63" applyFill="1" applyAlignment="1"/>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81" fillId="25" borderId="19" xfId="63" applyFont="1" applyFill="1" applyBorder="1"/>
    <xf numFmtId="1" fontId="14" fillId="26" borderId="0" xfId="63" applyNumberFormat="1" applyFont="1" applyFill="1" applyBorder="1" applyAlignment="1">
      <alignment horizontal="center" vertical="center" wrapText="1"/>
    </xf>
    <xf numFmtId="0" fontId="13" fillId="25" borderId="0" xfId="70" applyFont="1" applyFill="1" applyBorder="1" applyAlignment="1">
      <alignment horizontal="center" vertical="center" wrapText="1"/>
    </xf>
    <xf numFmtId="0" fontId="43" fillId="25" borderId="0" xfId="70" applyFont="1" applyFill="1" applyBorder="1"/>
    <xf numFmtId="0" fontId="13" fillId="0" borderId="0" xfId="70" applyFont="1" applyBorder="1" applyAlignment="1">
      <alignment horizontal="center" vertical="center" wrapText="1"/>
    </xf>
    <xf numFmtId="0" fontId="44" fillId="27" borderId="0" xfId="66" applyFont="1" applyFill="1" applyBorder="1" applyAlignment="1">
      <alignment horizontal="left"/>
    </xf>
    <xf numFmtId="0" fontId="42" fillId="26" borderId="0" xfId="70" applyFont="1" applyFill="1" applyBorder="1" applyAlignment="1"/>
    <xf numFmtId="0" fontId="5" fillId="26" borderId="0" xfId="63" applyFont="1" applyFill="1" applyAlignment="1"/>
    <xf numFmtId="0" fontId="120" fillId="26" borderId="0" xfId="70" applyFont="1" applyFill="1" applyBorder="1"/>
    <xf numFmtId="0" fontId="13" fillId="26" borderId="11" xfId="70" applyFont="1" applyFill="1" applyBorder="1" applyAlignment="1">
      <alignment horizontal="center"/>
    </xf>
    <xf numFmtId="172"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5" fontId="4" fillId="0" borderId="0" xfId="70" applyNumberFormat="1" applyAlignment="1"/>
    <xf numFmtId="0" fontId="13" fillId="25" borderId="49" xfId="70" applyFont="1" applyFill="1" applyBorder="1" applyAlignment="1">
      <alignment horizontal="center" vertical="center" wrapText="1"/>
    </xf>
    <xf numFmtId="0" fontId="13" fillId="25" borderId="76" xfId="70" applyFont="1" applyFill="1" applyBorder="1" applyAlignment="1">
      <alignment horizontal="center" vertical="center" wrapText="1"/>
    </xf>
    <xf numFmtId="0" fontId="13" fillId="25" borderId="13" xfId="70" applyFont="1" applyFill="1" applyBorder="1" applyAlignment="1">
      <alignment horizontal="center" vertical="center" wrapText="1"/>
    </xf>
    <xf numFmtId="0" fontId="72" fillId="25" borderId="0" xfId="78" applyFont="1" applyFill="1" applyBorder="1" applyAlignment="1">
      <alignment horizontal="left" vertical="center"/>
    </xf>
    <xf numFmtId="170" fontId="72" fillId="26" borderId="49" xfId="70" applyNumberFormat="1" applyFont="1" applyFill="1" applyBorder="1" applyAlignment="1">
      <alignment horizontal="right" vertical="center" wrapText="1"/>
    </xf>
    <xf numFmtId="165" fontId="72" fillId="26" borderId="49" xfId="70" applyNumberFormat="1" applyFont="1" applyFill="1" applyBorder="1" applyAlignment="1">
      <alignment horizontal="right" vertical="center" wrapText="1" indent="2"/>
    </xf>
    <xf numFmtId="3" fontId="72" fillId="26" borderId="0" xfId="70" applyNumberFormat="1" applyFont="1" applyFill="1" applyBorder="1" applyAlignment="1">
      <alignment horizontal="right" vertical="center" wrapText="1"/>
    </xf>
    <xf numFmtId="166" fontId="72" fillId="25" borderId="0" xfId="70" applyNumberFormat="1" applyFont="1" applyFill="1" applyBorder="1" applyAlignment="1">
      <alignment horizontal="right" vertical="center" wrapText="1" indent="2"/>
    </xf>
    <xf numFmtId="170" fontId="10" fillId="26" borderId="0" xfId="70" applyNumberFormat="1" applyFont="1" applyFill="1" applyBorder="1" applyAlignment="1">
      <alignment horizontal="right" vertical="center" wrapText="1"/>
    </xf>
    <xf numFmtId="165" fontId="10" fillId="26" borderId="0" xfId="70" applyNumberFormat="1" applyFont="1" applyFill="1" applyBorder="1" applyAlignment="1">
      <alignment horizontal="right" vertical="center" wrapText="1" indent="2"/>
    </xf>
    <xf numFmtId="3" fontId="10" fillId="26" borderId="0" xfId="70" applyNumberFormat="1" applyFont="1" applyFill="1" applyBorder="1" applyAlignment="1">
      <alignment horizontal="right" vertical="center" wrapText="1"/>
    </xf>
    <xf numFmtId="166" fontId="10" fillId="25" borderId="0" xfId="70" applyNumberFormat="1" applyFont="1" applyFill="1" applyBorder="1" applyAlignment="1">
      <alignment horizontal="right" vertical="center" wrapText="1" indent="2"/>
    </xf>
    <xf numFmtId="170" fontId="5" fillId="26" borderId="0" xfId="70" applyNumberFormat="1" applyFont="1" applyFill="1" applyBorder="1" applyAlignment="1">
      <alignment horizontal="right" vertical="center" wrapText="1"/>
    </xf>
    <xf numFmtId="165" fontId="5" fillId="26" borderId="0" xfId="70" applyNumberFormat="1" applyFont="1" applyFill="1" applyBorder="1" applyAlignment="1">
      <alignment horizontal="right" vertical="center" wrapText="1" indent="2"/>
    </xf>
    <xf numFmtId="3" fontId="5" fillId="26" borderId="0" xfId="70" applyNumberFormat="1" applyFont="1" applyFill="1" applyBorder="1" applyAlignment="1">
      <alignment horizontal="right" vertical="center" wrapText="1"/>
    </xf>
    <xf numFmtId="166" fontId="5" fillId="25" borderId="0" xfId="70" applyNumberFormat="1" applyFont="1" applyFill="1" applyBorder="1" applyAlignment="1">
      <alignment horizontal="right" vertical="center" wrapText="1" indent="2"/>
    </xf>
    <xf numFmtId="170" fontId="10" fillId="26" borderId="0" xfId="70" applyNumberFormat="1" applyFont="1" applyFill="1" applyBorder="1" applyAlignment="1">
      <alignment horizontal="right" vertical="center"/>
    </xf>
    <xf numFmtId="165" fontId="10" fillId="26" borderId="0" xfId="70" applyNumberFormat="1" applyFont="1" applyFill="1" applyBorder="1" applyAlignment="1">
      <alignment horizontal="right" vertical="center" indent="2"/>
    </xf>
    <xf numFmtId="170" fontId="5" fillId="26" borderId="0" xfId="70" applyNumberFormat="1" applyFont="1" applyFill="1" applyBorder="1" applyAlignment="1">
      <alignment horizontal="right" vertical="center"/>
    </xf>
    <xf numFmtId="165" fontId="5" fillId="26" borderId="0" xfId="70" applyNumberFormat="1" applyFont="1" applyFill="1" applyBorder="1" applyAlignment="1">
      <alignment horizontal="right" vertical="center" indent="2"/>
    </xf>
    <xf numFmtId="0" fontId="5" fillId="0" borderId="0" xfId="70" applyFont="1" applyFill="1" applyAlignment="1">
      <alignment vertical="center"/>
    </xf>
    <xf numFmtId="0" fontId="10" fillId="26" borderId="0" xfId="70" applyFont="1" applyFill="1" applyBorder="1" applyAlignment="1">
      <alignment horizontal="right" vertical="center"/>
    </xf>
    <xf numFmtId="0" fontId="5" fillId="0" borderId="0" xfId="70" applyFont="1" applyFill="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5" fillId="25" borderId="0" xfId="70" applyFont="1" applyFill="1" applyBorder="1" applyAlignment="1">
      <alignment vertical="top"/>
    </xf>
    <xf numFmtId="0" fontId="7" fillId="0" borderId="0" xfId="70" applyFont="1" applyFill="1" applyBorder="1"/>
    <xf numFmtId="0" fontId="58" fillId="0" borderId="0" xfId="70" applyFont="1" applyFill="1" applyAlignment="1"/>
    <xf numFmtId="0" fontId="4" fillId="0" borderId="0" xfId="70" applyFill="1" applyBorder="1"/>
    <xf numFmtId="0" fontId="15" fillId="0" borderId="0" xfId="70" applyFont="1" applyFill="1" applyBorder="1"/>
    <xf numFmtId="0" fontId="14" fillId="0" borderId="0" xfId="70" applyFont="1" applyFill="1" applyBorder="1" applyAlignment="1"/>
    <xf numFmtId="49" fontId="14" fillId="0" borderId="0" xfId="70" applyNumberFormat="1" applyFont="1" applyFill="1" applyBorder="1" applyAlignment="1">
      <alignment horizontal="right"/>
    </xf>
    <xf numFmtId="0" fontId="4" fillId="0" borderId="0" xfId="70" applyNumberFormat="1" applyFill="1"/>
    <xf numFmtId="0" fontId="18" fillId="0" borderId="0" xfId="70" applyFont="1" applyFill="1" applyBorder="1" applyAlignment="1">
      <alignment horizontal="right"/>
    </xf>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3" fontId="83" fillId="26" borderId="0" xfId="71" applyNumberFormat="1" applyFont="1" applyFill="1" applyBorder="1" applyAlignment="1">
      <alignment horizontal="right" vertical="center"/>
    </xf>
    <xf numFmtId="0" fontId="13" fillId="25" borderId="12" xfId="0" applyFont="1" applyFill="1" applyBorder="1" applyAlignment="1">
      <alignment horizontal="center"/>
    </xf>
    <xf numFmtId="0" fontId="124" fillId="25" borderId="0" xfId="68" applyNumberFormat="1" applyFont="1" applyFill="1" applyBorder="1" applyAlignment="1" applyProtection="1">
      <alignment vertical="justify" wrapText="1"/>
      <protection locked="0"/>
    </xf>
    <xf numFmtId="0" fontId="11" fillId="0" borderId="0" xfId="70" applyFont="1" applyAlignment="1">
      <alignment horizontal="left"/>
    </xf>
    <xf numFmtId="1" fontId="13" fillId="26" borderId="12" xfId="63" applyNumberFormat="1" applyFont="1" applyFill="1" applyBorder="1" applyAlignment="1">
      <alignment horizontal="center" vertical="center"/>
    </xf>
    <xf numFmtId="2" fontId="72" fillId="24" borderId="0" xfId="40" applyNumberFormat="1" applyFont="1" applyFill="1" applyBorder="1" applyAlignment="1">
      <alignment horizontal="center" vertical="center" wrapText="1"/>
    </xf>
    <xf numFmtId="0" fontId="13" fillId="26" borderId="1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73" fillId="25" borderId="0" xfId="63" applyFont="1" applyFill="1"/>
    <xf numFmtId="0" fontId="73" fillId="25" borderId="0" xfId="63" applyFont="1" applyFill="1" applyBorder="1"/>
    <xf numFmtId="0" fontId="72" fillId="24" borderId="0" xfId="66" applyFont="1" applyFill="1" applyBorder="1" applyAlignment="1">
      <alignment horizontal="left" vertical="top"/>
    </xf>
    <xf numFmtId="0" fontId="72" fillId="27" borderId="0" xfId="40" applyFont="1" applyFill="1" applyBorder="1"/>
    <xf numFmtId="0" fontId="73" fillId="26" borderId="0" xfId="63" applyFont="1" applyFill="1"/>
    <xf numFmtId="0" fontId="73" fillId="0" borderId="0" xfId="63" applyFont="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0" fontId="73" fillId="0" borderId="0" xfId="63" applyFont="1" applyAlignment="1"/>
    <xf numFmtId="0" fontId="85" fillId="25" borderId="0" xfId="71" applyFont="1" applyFill="1" applyBorder="1" applyAlignment="1">
      <alignment horizontal="left" vertical="center"/>
    </xf>
    <xf numFmtId="3" fontId="75" fillId="24" borderId="0" xfId="40" applyNumberFormat="1" applyFont="1" applyFill="1" applyBorder="1" applyAlignment="1">
      <alignment horizontal="left" vertical="center" wrapText="1" indent="1"/>
    </xf>
    <xf numFmtId="0" fontId="122" fillId="25" borderId="0" xfId="62" applyFont="1" applyFill="1" applyBorder="1" applyAlignment="1">
      <alignment vertical="center"/>
    </xf>
    <xf numFmtId="0" fontId="13" fillId="25" borderId="0" xfId="78" applyFont="1" applyFill="1" applyBorder="1" applyAlignment="1">
      <alignment horizontal="center" vertical="center"/>
    </xf>
    <xf numFmtId="0" fontId="13" fillId="25" borderId="11" xfId="78" applyFont="1" applyFill="1" applyBorder="1" applyAlignment="1">
      <alignment horizontal="center" vertical="center"/>
    </xf>
    <xf numFmtId="3" fontId="72" fillId="26" borderId="0" xfId="71" applyNumberFormat="1" applyFont="1" applyFill="1" applyBorder="1" applyAlignment="1">
      <alignment horizontal="right" vertical="center"/>
    </xf>
    <xf numFmtId="0" fontId="14" fillId="25" borderId="0" xfId="62" applyFont="1" applyFill="1" applyBorder="1" applyAlignment="1">
      <alignment wrapText="1"/>
    </xf>
    <xf numFmtId="0" fontId="18" fillId="25" borderId="0" xfId="62" applyFont="1" applyFill="1" applyBorder="1" applyAlignment="1">
      <alignment wrapText="1"/>
    </xf>
    <xf numFmtId="0" fontId="117" fillId="25" borderId="0" xfId="68" applyFont="1" applyFill="1" applyBorder="1" applyAlignment="1" applyProtection="1">
      <alignment horizontal="left"/>
    </xf>
    <xf numFmtId="0" fontId="31" fillId="25" borderId="0" xfId="62" applyFont="1" applyFill="1" applyBorder="1" applyAlignment="1"/>
    <xf numFmtId="176" fontId="25" fillId="27" borderId="0" xfId="220" applyNumberFormat="1" applyFont="1" applyFill="1" applyBorder="1" applyAlignment="1">
      <alignment horizontal="center" wrapText="1"/>
    </xf>
    <xf numFmtId="176" fontId="25" fillId="27" borderId="0" xfId="220" applyNumberFormat="1" applyFont="1" applyFill="1" applyBorder="1" applyAlignment="1">
      <alignment horizontal="right" wrapText="1" indent="1"/>
    </xf>
    <xf numFmtId="0" fontId="25" fillId="25" borderId="0" xfId="62" applyFont="1" applyFill="1" applyBorder="1" applyAlignment="1">
      <alignment horizontal="left" indent="1"/>
    </xf>
    <xf numFmtId="176" fontId="25" fillId="27" borderId="70" xfId="220" applyNumberFormat="1" applyFont="1" applyFill="1" applyBorder="1" applyAlignment="1">
      <alignment horizontal="right" wrapText="1" indent="1"/>
    </xf>
    <xf numFmtId="0" fontId="0" fillId="0" borderId="18" xfId="0" applyFill="1" applyBorder="1" applyProtection="1"/>
    <xf numFmtId="0" fontId="13" fillId="25" borderId="0" xfId="0" applyFont="1" applyFill="1" applyBorder="1" applyAlignment="1" applyProtection="1">
      <alignment horizontal="right"/>
    </xf>
    <xf numFmtId="0" fontId="77" fillId="26" borderId="15" xfId="0" applyFont="1" applyFill="1" applyBorder="1" applyAlignment="1" applyProtection="1">
      <alignment vertical="center"/>
    </xf>
    <xf numFmtId="0" fontId="100" fillId="26" borderId="16" xfId="0" applyFont="1" applyFill="1" applyBorder="1" applyAlignment="1" applyProtection="1">
      <alignment vertical="center"/>
    </xf>
    <xf numFmtId="0" fontId="100" fillId="26" borderId="17" xfId="0" applyFont="1" applyFill="1" applyBorder="1" applyAlignment="1" applyProtection="1">
      <alignment vertical="center"/>
    </xf>
    <xf numFmtId="166" fontId="72" fillId="25" borderId="0" xfId="0" applyNumberFormat="1" applyFont="1" applyFill="1" applyBorder="1" applyAlignment="1" applyProtection="1"/>
    <xf numFmtId="166" fontId="72" fillId="26" borderId="0" xfId="0" applyNumberFormat="1" applyFont="1" applyFill="1" applyBorder="1" applyAlignment="1" applyProtection="1"/>
    <xf numFmtId="166" fontId="13" fillId="25" borderId="0" xfId="0" applyNumberFormat="1" applyFont="1" applyFill="1" applyBorder="1" applyAlignment="1" applyProtection="1"/>
    <xf numFmtId="166" fontId="13" fillId="26" borderId="0" xfId="0" applyNumberFormat="1" applyFont="1" applyFill="1" applyBorder="1" applyAlignment="1" applyProtection="1"/>
    <xf numFmtId="0" fontId="15" fillId="25" borderId="0" xfId="0" applyFont="1" applyFill="1" applyBorder="1" applyAlignment="1" applyProtection="1">
      <alignment vertical="center"/>
    </xf>
    <xf numFmtId="166" fontId="14" fillId="25" borderId="0" xfId="0" applyNumberFormat="1" applyFont="1" applyFill="1" applyBorder="1" applyAlignment="1" applyProtection="1"/>
    <xf numFmtId="166" fontId="14" fillId="26" borderId="0" xfId="0" applyNumberFormat="1" applyFont="1" applyFill="1" applyBorder="1" applyAlignment="1" applyProtection="1"/>
    <xf numFmtId="0" fontId="0" fillId="25" borderId="0" xfId="0" applyFill="1" applyBorder="1" applyAlignment="1" applyProtection="1">
      <alignment horizontal="left"/>
    </xf>
    <xf numFmtId="0" fontId="0" fillId="26" borderId="0" xfId="0" applyFill="1" applyProtection="1"/>
    <xf numFmtId="0" fontId="18" fillId="25" borderId="22" xfId="0" applyFont="1" applyFill="1" applyBorder="1" applyAlignment="1" applyProtection="1">
      <alignment horizontal="right"/>
    </xf>
    <xf numFmtId="0" fontId="77" fillId="26" borderId="15" xfId="0" applyFont="1" applyFill="1" applyBorder="1" applyAlignment="1" applyProtection="1"/>
    <xf numFmtId="164" fontId="13" fillId="25" borderId="0" xfId="0" applyNumberFormat="1" applyFont="1" applyFill="1" applyBorder="1" applyAlignment="1" applyProtection="1">
      <alignment horizontal="center"/>
    </xf>
    <xf numFmtId="164" fontId="57" fillId="25" borderId="0" xfId="0" applyNumberFormat="1" applyFont="1" applyFill="1" applyBorder="1" applyAlignment="1" applyProtection="1">
      <alignment horizontal="center"/>
    </xf>
    <xf numFmtId="1" fontId="13" fillId="25" borderId="0" xfId="0" applyNumberFormat="1" applyFont="1" applyFill="1" applyBorder="1" applyAlignment="1" applyProtection="1">
      <alignment horizontal="center"/>
    </xf>
    <xf numFmtId="0" fontId="13" fillId="25" borderId="12" xfId="62" applyFont="1" applyFill="1" applyBorder="1" applyAlignment="1">
      <alignment horizontal="center"/>
    </xf>
    <xf numFmtId="3" fontId="83" fillId="25" borderId="0" xfId="63" applyNumberFormat="1" applyFont="1" applyFill="1" applyBorder="1" applyAlignment="1">
      <alignment horizontal="right"/>
    </xf>
    <xf numFmtId="0" fontId="13" fillId="26" borderId="0" xfId="63" applyFont="1" applyFill="1" applyBorder="1" applyAlignment="1"/>
    <xf numFmtId="3" fontId="72" fillId="27" borderId="0" xfId="40" applyNumberFormat="1" applyFont="1" applyFill="1" applyBorder="1" applyAlignment="1">
      <alignment horizontal="right" wrapText="1"/>
    </xf>
    <xf numFmtId="4" fontId="72" fillId="27" borderId="0" xfId="40" applyNumberFormat="1" applyFont="1" applyFill="1" applyBorder="1" applyAlignment="1">
      <alignment horizontal="right" wrapText="1"/>
    </xf>
    <xf numFmtId="0" fontId="43" fillId="26" borderId="0" xfId="70" applyFont="1" applyFill="1" applyBorder="1"/>
    <xf numFmtId="0" fontId="13" fillId="26" borderId="12" xfId="63" applyFont="1" applyFill="1" applyBorder="1" applyAlignment="1">
      <alignment horizontal="center" vertical="center"/>
    </xf>
    <xf numFmtId="0" fontId="18" fillId="26" borderId="0" xfId="70" applyFont="1" applyFill="1" applyAlignment="1"/>
    <xf numFmtId="3" fontId="31" fillId="26" borderId="0" xfId="70" applyNumberFormat="1" applyFont="1" applyFill="1" applyBorder="1" applyAlignment="1">
      <alignment horizontal="right" vertical="center"/>
    </xf>
    <xf numFmtId="3" fontId="45" fillId="26" borderId="0" xfId="70" applyNumberFormat="1" applyFont="1" applyFill="1" applyBorder="1" applyAlignment="1">
      <alignment horizontal="right" vertical="center"/>
    </xf>
    <xf numFmtId="0" fontId="20" fillId="27" borderId="0" xfId="40" applyFont="1" applyFill="1" applyBorder="1" applyAlignment="1">
      <alignment horizontal="left"/>
    </xf>
    <xf numFmtId="0" fontId="31" fillId="25" borderId="0" xfId="63" applyFont="1" applyFill="1" applyBorder="1" applyAlignment="1"/>
    <xf numFmtId="3" fontId="83" fillId="25" borderId="0" xfId="63" applyNumberFormat="1" applyFont="1" applyFill="1" applyBorder="1" applyAlignment="1"/>
    <xf numFmtId="0" fontId="18" fillId="25" borderId="0" xfId="63" applyFont="1" applyFill="1" applyBorder="1" applyAlignment="1">
      <alignment horizontal="left" vertical="center"/>
    </xf>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6" borderId="0" xfId="62" applyFont="1" applyFill="1" applyBorder="1" applyAlignment="1">
      <alignment horizontal="center" vertical="center"/>
    </xf>
    <xf numFmtId="0" fontId="18" fillId="25" borderId="0" xfId="0" applyFont="1" applyFill="1" applyBorder="1" applyAlignment="1" applyProtection="1">
      <alignment horizontal="right"/>
    </xf>
    <xf numFmtId="0" fontId="14" fillId="24" borderId="0" xfId="40" applyFont="1" applyFill="1" applyBorder="1" applyAlignment="1" applyProtection="1">
      <alignment horizontal="left" indent="1"/>
    </xf>
    <xf numFmtId="0" fontId="18" fillId="25" borderId="48" xfId="63" applyFont="1" applyFill="1" applyBorder="1" applyAlignment="1">
      <alignment horizontal="right"/>
    </xf>
    <xf numFmtId="0" fontId="73" fillId="25" borderId="0" xfId="63" applyFont="1" applyFill="1" applyAlignment="1">
      <alignment vertical="center"/>
    </xf>
    <xf numFmtId="0" fontId="73" fillId="25" borderId="0" xfId="63" applyFont="1" applyFill="1" applyBorder="1" applyAlignment="1">
      <alignment vertical="center"/>
    </xf>
    <xf numFmtId="0" fontId="72" fillId="24" borderId="0" xfId="66" applyFont="1" applyFill="1" applyBorder="1" applyAlignment="1">
      <alignment horizontal="left" vertical="center"/>
    </xf>
    <xf numFmtId="0" fontId="72" fillId="27" borderId="0" xfId="40" applyFont="1" applyFill="1" applyBorder="1" applyAlignment="1">
      <alignment vertical="center"/>
    </xf>
    <xf numFmtId="3" fontId="72" fillId="27" borderId="0" xfId="40" applyNumberFormat="1" applyFont="1" applyFill="1" applyBorder="1" applyAlignment="1">
      <alignment horizontal="right" vertical="center" wrapText="1"/>
    </xf>
    <xf numFmtId="0" fontId="81" fillId="25" borderId="19" xfId="63" applyFont="1" applyFill="1" applyBorder="1" applyAlignment="1">
      <alignment horizontal="right" vertical="center"/>
    </xf>
    <xf numFmtId="0" fontId="73" fillId="26" borderId="0" xfId="63" applyFont="1" applyFill="1" applyAlignment="1">
      <alignment vertical="center"/>
    </xf>
    <xf numFmtId="0" fontId="73" fillId="0" borderId="0" xfId="63" applyFont="1" applyAlignment="1">
      <alignment vertical="center"/>
    </xf>
    <xf numFmtId="0" fontId="81" fillId="25" borderId="19" xfId="63" applyFont="1" applyFill="1" applyBorder="1" applyAlignment="1">
      <alignment vertical="center"/>
    </xf>
    <xf numFmtId="4" fontId="72" fillId="27" borderId="0" xfId="40" applyNumberFormat="1" applyFont="1" applyFill="1" applyBorder="1" applyAlignment="1">
      <alignment horizontal="right" vertical="center" wrapText="1"/>
    </xf>
    <xf numFmtId="4" fontId="73" fillId="0" borderId="0" xfId="63" applyNumberFormat="1" applyFont="1" applyAlignment="1">
      <alignment vertical="center"/>
    </xf>
    <xf numFmtId="4" fontId="73" fillId="0" borderId="0" xfId="63" applyNumberFormat="1" applyFont="1" applyFill="1" applyBorder="1" applyAlignment="1">
      <alignment vertical="center"/>
    </xf>
    <xf numFmtId="4" fontId="73" fillId="0" borderId="0" xfId="63" applyNumberFormat="1" applyFont="1" applyAlignment="1"/>
    <xf numFmtId="0" fontId="43" fillId="26" borderId="31" xfId="63" applyFont="1" applyFill="1" applyBorder="1" applyAlignment="1"/>
    <xf numFmtId="1" fontId="14" fillId="0" borderId="0" xfId="63" applyNumberFormat="1" applyFont="1" applyBorder="1" applyAlignment="1">
      <alignment horizontal="center" vertical="center" wrapText="1"/>
    </xf>
    <xf numFmtId="1" fontId="13" fillId="0" borderId="0" xfId="70" applyNumberFormat="1" applyFont="1" applyBorder="1" applyAlignment="1">
      <alignment horizontal="center" vertical="center" wrapText="1"/>
    </xf>
    <xf numFmtId="0" fontId="10" fillId="25" borderId="0" xfId="70" applyFont="1" applyFill="1" applyBorder="1" applyAlignment="1">
      <alignment vertical="center"/>
    </xf>
    <xf numFmtId="166" fontId="72" fillId="27" borderId="0" xfId="40" applyNumberFormat="1" applyFont="1" applyFill="1" applyBorder="1" applyAlignment="1">
      <alignment horizontal="right" vertical="center" wrapText="1" indent="1"/>
    </xf>
    <xf numFmtId="3" fontId="13" fillId="0" borderId="0" xfId="70" applyNumberFormat="1" applyFont="1" applyBorder="1" applyAlignment="1">
      <alignment horizontal="center" vertical="center" wrapText="1"/>
    </xf>
    <xf numFmtId="0" fontId="20" fillId="27" borderId="0" xfId="40" applyFont="1" applyFill="1" applyBorder="1" applyAlignment="1">
      <alignment horizontal="left" vertical="center"/>
    </xf>
    <xf numFmtId="4" fontId="75" fillId="27" borderId="0" xfId="40" applyNumberFormat="1" applyFont="1" applyFill="1" applyBorder="1" applyAlignment="1">
      <alignment horizontal="left" vertical="center" wrapText="1"/>
    </xf>
    <xf numFmtId="166" fontId="75" fillId="27" borderId="0" xfId="40" applyNumberFormat="1" applyFont="1" applyFill="1" applyBorder="1" applyAlignment="1">
      <alignment horizontal="right" vertical="center" wrapText="1" indent="1"/>
    </xf>
    <xf numFmtId="3" fontId="45" fillId="26" borderId="0" xfId="70" applyNumberFormat="1" applyFont="1" applyFill="1" applyBorder="1" applyAlignment="1">
      <alignment vertical="center"/>
    </xf>
    <xf numFmtId="3" fontId="31" fillId="26" borderId="48" xfId="70" applyNumberFormat="1" applyFont="1" applyFill="1" applyBorder="1" applyAlignment="1">
      <alignment horizontal="right" vertical="center"/>
    </xf>
    <xf numFmtId="3" fontId="31" fillId="25" borderId="48" xfId="70" applyNumberFormat="1" applyFont="1" applyFill="1" applyBorder="1" applyAlignment="1">
      <alignment vertical="center"/>
    </xf>
    <xf numFmtId="3" fontId="31" fillId="25" borderId="0" xfId="70" applyNumberFormat="1" applyFont="1" applyFill="1" applyBorder="1" applyAlignment="1">
      <alignment vertical="center"/>
    </xf>
    <xf numFmtId="0" fontId="43" fillId="26" borderId="31" xfId="63" applyFont="1" applyFill="1" applyBorder="1" applyAlignment="1">
      <alignment horizontal="left"/>
    </xf>
    <xf numFmtId="0" fontId="43" fillId="25" borderId="0" xfId="70" applyFont="1" applyFill="1" applyBorder="1" applyAlignment="1">
      <alignment vertical="center"/>
    </xf>
    <xf numFmtId="0" fontId="10" fillId="26" borderId="0" xfId="70" applyFont="1" applyFill="1" applyBorder="1" applyAlignment="1">
      <alignment vertical="center"/>
    </xf>
    <xf numFmtId="0" fontId="11" fillId="0" borderId="0" xfId="63" applyFont="1" applyAlignment="1"/>
    <xf numFmtId="0" fontId="0" fillId="25" borderId="23" xfId="0" applyFill="1" applyBorder="1" applyProtection="1"/>
    <xf numFmtId="0" fontId="13" fillId="25" borderId="0" xfId="0" applyFont="1" applyFill="1" applyBorder="1" applyAlignment="1" applyProtection="1">
      <alignment horizontal="center" vertical="center"/>
    </xf>
    <xf numFmtId="0" fontId="15" fillId="0" borderId="0" xfId="0" applyFont="1" applyBorder="1" applyProtection="1"/>
    <xf numFmtId="0" fontId="59" fillId="25" borderId="0" xfId="0" applyFont="1" applyFill="1" applyProtection="1"/>
    <xf numFmtId="0" fontId="59" fillId="25" borderId="20" xfId="0" applyFont="1" applyFill="1" applyBorder="1" applyProtection="1"/>
    <xf numFmtId="0" fontId="65" fillId="25" borderId="0" xfId="0" applyFont="1" applyFill="1" applyBorder="1" applyProtection="1"/>
    <xf numFmtId="0" fontId="59" fillId="0" borderId="0" xfId="0" applyFont="1" applyProtection="1">
      <protection locked="0"/>
    </xf>
    <xf numFmtId="0" fontId="63" fillId="25" borderId="20" xfId="0" applyFont="1" applyFill="1" applyBorder="1" applyAlignment="1" applyProtection="1">
      <alignment horizontal="center"/>
    </xf>
    <xf numFmtId="3" fontId="14" fillId="25" borderId="0" xfId="0" applyNumberFormat="1" applyFont="1" applyFill="1" applyBorder="1" applyAlignment="1" applyProtection="1">
      <alignment horizontal="center"/>
    </xf>
    <xf numFmtId="166" fontId="72" fillId="26" borderId="0" xfId="0" applyNumberFormat="1" applyFont="1" applyFill="1" applyBorder="1" applyAlignment="1" applyProtection="1">
      <alignment horizontal="right"/>
    </xf>
    <xf numFmtId="0" fontId="13" fillId="27" borderId="0" xfId="40" applyFont="1" applyFill="1" applyBorder="1" applyAlignment="1" applyProtection="1">
      <alignment horizontal="left" indent="1"/>
    </xf>
    <xf numFmtId="166" fontId="13" fillId="26" borderId="0" xfId="0" applyNumberFormat="1" applyFont="1" applyFill="1" applyBorder="1" applyAlignment="1" applyProtection="1">
      <alignment horizontal="right"/>
    </xf>
    <xf numFmtId="166" fontId="14" fillId="26" borderId="0" xfId="0" applyNumberFormat="1" applyFont="1" applyFill="1" applyBorder="1" applyAlignment="1" applyProtection="1">
      <alignment horizontal="right"/>
    </xf>
    <xf numFmtId="0" fontId="10" fillId="25" borderId="0" xfId="62" applyFont="1" applyFill="1" applyBorder="1" applyAlignment="1">
      <alignment horizontal="center"/>
    </xf>
    <xf numFmtId="0" fontId="11" fillId="25" borderId="0" xfId="62" applyFont="1" applyFill="1" applyBorder="1" applyAlignment="1">
      <alignment horizontal="left" indent="3"/>
    </xf>
    <xf numFmtId="0" fontId="85" fillId="25" borderId="0" xfId="62" applyFont="1" applyFill="1" applyBorder="1" applyAlignment="1">
      <alignment horizontal="left" vertical="center"/>
    </xf>
    <xf numFmtId="0" fontId="72" fillId="25" borderId="0" xfId="62" applyFont="1" applyFill="1" applyBorder="1" applyAlignment="1">
      <alignment horizontal="right" vertical="center" indent="3"/>
    </xf>
    <xf numFmtId="0" fontId="75" fillId="25" borderId="0" xfId="62" applyFont="1" applyFill="1" applyBorder="1" applyAlignment="1">
      <alignment horizontal="right" vertical="center" indent="3"/>
    </xf>
    <xf numFmtId="0" fontId="13" fillId="25" borderId="12" xfId="78" applyFont="1" applyFill="1" applyBorder="1" applyAlignment="1">
      <alignment vertical="center" wrapText="1"/>
    </xf>
    <xf numFmtId="3" fontId="20" fillId="25" borderId="0" xfId="78" applyNumberFormat="1" applyFont="1" applyFill="1" applyBorder="1" applyAlignment="1">
      <alignment horizontal="center" vertical="center"/>
    </xf>
    <xf numFmtId="0" fontId="18" fillId="25" borderId="12" xfId="62" applyFont="1" applyFill="1" applyBorder="1" applyAlignment="1">
      <alignment horizontal="center" vertical="center" wrapText="1"/>
    </xf>
    <xf numFmtId="0" fontId="83" fillId="25" borderId="0" xfId="62" applyFont="1" applyFill="1" applyBorder="1" applyAlignment="1">
      <alignment vertical="center"/>
    </xf>
    <xf numFmtId="3" fontId="5" fillId="26" borderId="0" xfId="62" applyNumberFormat="1" applyFont="1" applyFill="1" applyBorder="1" applyAlignment="1">
      <alignment horizontal="right" vertical="center"/>
    </xf>
    <xf numFmtId="0" fontId="4" fillId="25" borderId="0" xfId="62" applyFill="1" applyAlignment="1">
      <alignment wrapText="1"/>
    </xf>
    <xf numFmtId="0" fontId="4" fillId="25" borderId="0" xfId="62" applyFill="1" applyBorder="1" applyAlignment="1">
      <alignment wrapText="1"/>
    </xf>
    <xf numFmtId="3" fontId="11" fillId="26" borderId="0" xfId="62" applyNumberFormat="1" applyFont="1" applyFill="1" applyBorder="1" applyAlignment="1">
      <alignment horizontal="right" vertical="center" wrapText="1"/>
    </xf>
    <xf numFmtId="3" fontId="5" fillId="26" borderId="0" xfId="62" applyNumberFormat="1" applyFont="1" applyFill="1" applyBorder="1" applyAlignment="1">
      <alignment horizontal="right" vertical="center" wrapText="1"/>
    </xf>
    <xf numFmtId="0" fontId="7" fillId="25" borderId="19" xfId="72" applyFont="1" applyFill="1" applyBorder="1" applyAlignment="1">
      <alignment wrapText="1"/>
    </xf>
    <xf numFmtId="3" fontId="7" fillId="25" borderId="0" xfId="72" applyNumberFormat="1" applyFont="1" applyFill="1" applyBorder="1" applyAlignment="1">
      <alignment wrapText="1"/>
    </xf>
    <xf numFmtId="0" fontId="4" fillId="0" borderId="0" xfId="62" applyAlignment="1">
      <alignment wrapText="1"/>
    </xf>
    <xf numFmtId="0" fontId="14" fillId="25" borderId="0" xfId="62" applyFont="1" applyFill="1" applyBorder="1" applyAlignment="1">
      <alignment horizontal="left" wrapText="1"/>
    </xf>
    <xf numFmtId="0" fontId="86" fillId="25" borderId="0" xfId="62" applyFont="1" applyFill="1" applyBorder="1" applyAlignment="1">
      <alignment horizontal="left"/>
    </xf>
    <xf numFmtId="172" fontId="4" fillId="25" borderId="0" xfId="62" applyNumberFormat="1" applyFill="1" applyBorder="1"/>
    <xf numFmtId="0" fontId="5" fillId="0" borderId="0" xfId="219" applyFont="1"/>
    <xf numFmtId="3" fontId="72" fillId="25" borderId="0" xfId="62" applyNumberFormat="1" applyFont="1" applyFill="1" applyBorder="1" applyAlignment="1">
      <alignment horizontal="right" vertical="center" indent="3"/>
    </xf>
    <xf numFmtId="3" fontId="75" fillId="25" borderId="0" xfId="62" applyNumberFormat="1" applyFont="1" applyFill="1" applyBorder="1" applyAlignment="1">
      <alignment horizontal="right" vertical="center" indent="3"/>
    </xf>
    <xf numFmtId="0" fontId="13" fillId="25" borderId="12" xfId="78" applyFont="1" applyFill="1" applyBorder="1" applyAlignment="1">
      <alignment horizontal="center" vertical="center" wrapText="1"/>
    </xf>
    <xf numFmtId="0" fontId="11" fillId="25" borderId="22" xfId="62" applyFont="1" applyFill="1" applyBorder="1" applyAlignment="1">
      <alignment horizontal="left"/>
    </xf>
    <xf numFmtId="0" fontId="5" fillId="26" borderId="0" xfId="62" applyFont="1" applyFill="1" applyAlignment="1">
      <alignment vertical="center"/>
    </xf>
    <xf numFmtId="166" fontId="72" fillId="26" borderId="0" xfId="62" applyNumberFormat="1" applyFont="1" applyFill="1" applyBorder="1" applyAlignment="1">
      <alignment horizontal="left" indent="1"/>
    </xf>
    <xf numFmtId="166" fontId="5" fillId="25" borderId="0" xfId="0" applyNumberFormat="1" applyFont="1" applyFill="1" applyBorder="1" applyAlignment="1">
      <alignment horizontal="left" indent="1"/>
    </xf>
    <xf numFmtId="0" fontId="72" fillId="25" borderId="0" xfId="70" applyFont="1" applyFill="1" applyBorder="1" applyAlignment="1">
      <alignment horizontal="lef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1" fillId="25" borderId="0" xfId="70" applyFont="1" applyFill="1" applyBorder="1" applyAlignment="1">
      <alignment horizontal="left"/>
    </xf>
    <xf numFmtId="0" fontId="18" fillId="24" borderId="19" xfId="61" applyFont="1" applyFill="1" applyBorder="1" applyAlignment="1">
      <alignment horizontal="left" wrapText="1"/>
    </xf>
    <xf numFmtId="165" fontId="15" fillId="0" borderId="0" xfId="0" applyNumberFormat="1" applyFont="1" applyProtection="1">
      <protection locked="0"/>
    </xf>
    <xf numFmtId="0" fontId="91" fillId="32" borderId="0" xfId="62" applyFont="1" applyFill="1" applyBorder="1" applyAlignment="1">
      <alignment horizontal="left" wrapText="1"/>
    </xf>
    <xf numFmtId="0" fontId="14" fillId="36" borderId="0" xfId="62" applyFont="1" applyFill="1" applyBorder="1" applyAlignment="1">
      <alignment vertical="center" wrapText="1"/>
    </xf>
    <xf numFmtId="164" fontId="14" fillId="36" borderId="0" xfId="40" applyNumberFormat="1" applyFont="1" applyFill="1" applyBorder="1" applyAlignment="1">
      <alignment horizontal="justify" wrapText="1"/>
    </xf>
    <xf numFmtId="0" fontId="14" fillId="36" borderId="0" xfId="62" applyFont="1" applyFill="1" applyBorder="1" applyAlignment="1"/>
    <xf numFmtId="0" fontId="14" fillId="36" borderId="0" xfId="62" applyFont="1" applyFill="1" applyBorder="1" applyAlignment="1">
      <alignment vertical="center"/>
    </xf>
    <xf numFmtId="164" fontId="30" fillId="36" borderId="62"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0" fontId="45" fillId="36" borderId="0" xfId="62" applyFont="1" applyFill="1" applyAlignment="1">
      <alignment horizontal="center" vertical="center"/>
    </xf>
    <xf numFmtId="171" fontId="110" fillId="33" borderId="0" xfId="62" applyNumberFormat="1" applyFont="1" applyFill="1" applyBorder="1" applyAlignment="1">
      <alignment horizontal="center" vertical="center" wrapText="1"/>
    </xf>
    <xf numFmtId="171" fontId="110" fillId="33" borderId="0" xfId="62" applyNumberFormat="1" applyFont="1" applyFill="1" applyBorder="1" applyAlignment="1">
      <alignment horizontal="center" vertical="center"/>
    </xf>
    <xf numFmtId="164" fontId="30" fillId="36" borderId="61" xfId="40" applyNumberFormat="1" applyFont="1" applyFill="1" applyBorder="1" applyAlignment="1">
      <alignment horizontal="left" vertical="center" wrapText="1"/>
    </xf>
    <xf numFmtId="164" fontId="116" fillId="37" borderId="0" xfId="40" applyNumberFormat="1" applyFont="1" applyFill="1" applyBorder="1" applyAlignment="1">
      <alignment horizontal="justify" vertical="center" readingOrder="1"/>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1" fontId="14" fillId="24" borderId="0" xfId="40" applyNumberFormat="1" applyFont="1" applyFill="1" applyBorder="1" applyAlignment="1">
      <alignment horizontal="left" wrapText="1"/>
    </xf>
    <xf numFmtId="171" fontId="24" fillId="24" borderId="0" xfId="40" applyNumberFormat="1" applyFont="1" applyFill="1" applyBorder="1" applyAlignment="1">
      <alignment horizontal="left" wrapText="1"/>
    </xf>
    <xf numFmtId="0" fontId="11" fillId="25" borderId="0" xfId="0" applyFont="1" applyFill="1" applyBorder="1" applyAlignment="1"/>
    <xf numFmtId="172"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NumberFormat="1"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172" fontId="14" fillId="25" borderId="0" xfId="0" applyNumberFormat="1" applyFont="1" applyFill="1" applyBorder="1" applyAlignment="1">
      <alignment horizontal="right"/>
    </xf>
    <xf numFmtId="172"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xf numFmtId="0" fontId="14" fillId="25" borderId="0" xfId="0" applyFont="1" applyFill="1" applyBorder="1" applyAlignment="1">
      <alignment horizontal="justify" vertical="center" readingOrder="1"/>
    </xf>
    <xf numFmtId="0" fontId="72" fillId="25" borderId="0" xfId="0" applyFont="1" applyFill="1" applyBorder="1" applyAlignment="1" applyProtection="1">
      <alignment horizontal="left"/>
    </xf>
    <xf numFmtId="166" fontId="72" fillId="25" borderId="0" xfId="70" applyNumberFormat="1" applyFont="1" applyFill="1" applyBorder="1" applyAlignment="1" applyProtection="1">
      <alignment horizontal="right" indent="2"/>
    </xf>
    <xf numFmtId="166" fontId="72" fillId="26" borderId="0" xfId="7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18" fillId="25" borderId="0" xfId="0" applyFont="1" applyFill="1" applyBorder="1" applyAlignment="1" applyProtection="1">
      <alignment horizontal="right"/>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0" fontId="13" fillId="26" borderId="52" xfId="0" applyFont="1" applyFill="1" applyBorder="1" applyAlignment="1" applyProtection="1">
      <alignment horizontal="center"/>
    </xf>
    <xf numFmtId="166" fontId="14" fillId="24" borderId="0" xfId="40" applyNumberFormat="1" applyFont="1" applyFill="1" applyBorder="1" applyAlignment="1" applyProtection="1">
      <alignment horizontal="right" wrapText="1" indent="2"/>
    </xf>
    <xf numFmtId="166" fontId="14" fillId="27" borderId="0" xfId="40" applyNumberFormat="1" applyFont="1" applyFill="1" applyBorder="1" applyAlignment="1" applyProtection="1">
      <alignment horizontal="right" wrapText="1" indent="2"/>
    </xf>
    <xf numFmtId="166" fontId="72" fillId="24" borderId="0" xfId="40" applyNumberFormat="1" applyFont="1" applyFill="1" applyBorder="1" applyAlignment="1" applyProtection="1">
      <alignment horizontal="right" wrapText="1" indent="2"/>
    </xf>
    <xf numFmtId="166" fontId="72" fillId="27"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7" fontId="14" fillId="27" borderId="0" xfId="40" applyNumberFormat="1" applyFont="1" applyFill="1" applyBorder="1" applyAlignment="1" applyProtection="1">
      <alignment horizontal="right" wrapText="1" indent="2"/>
    </xf>
    <xf numFmtId="172" fontId="14" fillId="25" borderId="0" xfId="0" applyNumberFormat="1" applyFont="1" applyFill="1" applyBorder="1" applyAlignment="1" applyProtection="1">
      <alignment horizontal="left"/>
    </xf>
    <xf numFmtId="0" fontId="18" fillId="0" borderId="0" xfId="0" applyFont="1" applyBorder="1" applyAlignment="1" applyProtection="1">
      <alignment vertical="top"/>
    </xf>
    <xf numFmtId="166" fontId="72" fillId="25" borderId="0" xfId="0" applyNumberFormat="1" applyFont="1" applyFill="1" applyBorder="1" applyAlignment="1" applyProtection="1">
      <alignment horizontal="right" indent="2"/>
    </xf>
    <xf numFmtId="166"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left" indent="4"/>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6" fontId="14" fillId="47" borderId="0" xfId="60" applyNumberFormat="1" applyFont="1" applyFill="1" applyBorder="1" applyAlignment="1" applyProtection="1">
      <alignment horizontal="right" wrapText="1" indent="2"/>
    </xf>
    <xf numFmtId="166" fontId="14" fillId="43" borderId="0" xfId="6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7" fontId="13" fillId="24" borderId="0" xfId="40" applyNumberFormat="1" applyFont="1" applyFill="1" applyBorder="1" applyAlignment="1" applyProtection="1">
      <alignment horizontal="right" wrapText="1" indent="2"/>
    </xf>
    <xf numFmtId="167" fontId="13"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8" fontId="14"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8" fontId="14" fillId="27" borderId="0" xfId="40" applyNumberFormat="1" applyFont="1" applyFill="1" applyBorder="1" applyAlignment="1" applyProtection="1">
      <alignment horizontal="right" wrapText="1" indent="2"/>
    </xf>
    <xf numFmtId="172" fontId="14" fillId="25" borderId="0" xfId="0" applyNumberFormat="1" applyFont="1" applyFill="1" applyBorder="1" applyAlignment="1" applyProtection="1">
      <alignment horizontal="right"/>
    </xf>
    <xf numFmtId="0" fontId="18" fillId="25" borderId="0" xfId="0" applyFont="1" applyFill="1" applyBorder="1" applyAlignment="1" applyProtection="1">
      <alignment vertical="top"/>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right" indent="6"/>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6" fontId="72" fillId="26" borderId="10" xfId="0" applyNumberFormat="1" applyFont="1" applyFill="1" applyBorder="1" applyAlignment="1" applyProtection="1">
      <alignment horizontal="center"/>
    </xf>
    <xf numFmtId="166" fontId="72" fillId="26" borderId="0" xfId="0" applyNumberFormat="1" applyFont="1" applyFill="1" applyBorder="1" applyAlignment="1" applyProtection="1">
      <alignment horizontal="center"/>
    </xf>
    <xf numFmtId="166" fontId="14" fillId="26" borderId="0" xfId="0" applyNumberFormat="1" applyFont="1" applyFill="1" applyBorder="1" applyAlignment="1" applyProtection="1">
      <alignment horizontal="center"/>
    </xf>
    <xf numFmtId="166" fontId="13" fillId="26" borderId="0" xfId="0" applyNumberFormat="1" applyFont="1" applyFill="1" applyBorder="1" applyAlignment="1" applyProtection="1">
      <alignment horizontal="center"/>
    </xf>
    <xf numFmtId="0" fontId="78" fillId="25" borderId="0" xfId="0" applyFont="1" applyFill="1" applyBorder="1" applyAlignment="1" applyProtection="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center" vertical="center"/>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13" fillId="25" borderId="0" xfId="62" applyFont="1" applyFill="1" applyBorder="1" applyAlignment="1">
      <alignment horizontal="left" indent="6"/>
    </xf>
    <xf numFmtId="1" fontId="13" fillId="25" borderId="13" xfId="0" applyNumberFormat="1" applyFont="1" applyFill="1" applyBorder="1" applyAlignment="1">
      <alignment horizontal="center"/>
    </xf>
    <xf numFmtId="1" fontId="13" fillId="25" borderId="13" xfId="0" applyNumberFormat="1" applyFont="1" applyFill="1" applyBorder="1" applyAlignment="1">
      <alignment horizontal="center" wrapText="1"/>
    </xf>
    <xf numFmtId="0" fontId="13" fillId="26" borderId="18" xfId="0" applyFont="1" applyFill="1" applyBorder="1" applyAlignment="1">
      <alignment horizontal="right" indent="6"/>
    </xf>
    <xf numFmtId="0" fontId="11" fillId="25" borderId="0" xfId="0" applyFont="1" applyFill="1" applyBorder="1" applyAlignment="1">
      <alignment horizontal="left"/>
    </xf>
    <xf numFmtId="0" fontId="18" fillId="24" borderId="0" xfId="40" applyFont="1" applyFill="1" applyBorder="1" applyAlignment="1">
      <alignment horizontal="justify" vertical="top" wrapText="1"/>
    </xf>
    <xf numFmtId="0" fontId="72" fillId="25" borderId="0" xfId="70" applyFont="1" applyFill="1" applyBorder="1" applyAlignment="1">
      <alignment horizontal="left"/>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2"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13" fillId="26" borderId="13" xfId="70" applyFont="1" applyFill="1" applyBorder="1" applyAlignment="1">
      <alignment horizontal="center" wrapText="1"/>
    </xf>
    <xf numFmtId="0" fontId="13" fillId="26" borderId="13" xfId="70" applyFont="1" applyFill="1" applyBorder="1" applyAlignment="1">
      <alignment horizontal="center"/>
    </xf>
    <xf numFmtId="0" fontId="72" fillId="25" borderId="0" xfId="78" applyFont="1" applyFill="1" applyBorder="1" applyAlignment="1">
      <alignment horizontal="left" vertical="center"/>
    </xf>
    <xf numFmtId="172"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3" fillId="26" borderId="74" xfId="70" applyFont="1" applyFill="1" applyBorder="1" applyAlignment="1">
      <alignment horizontal="center" vertical="center"/>
    </xf>
    <xf numFmtId="0" fontId="113" fillId="26" borderId="75" xfId="70" applyFont="1" applyFill="1" applyBorder="1" applyAlignment="1">
      <alignment horizontal="center" vertical="center"/>
    </xf>
    <xf numFmtId="0" fontId="113" fillId="26" borderId="78" xfId="70" applyFont="1" applyFill="1" applyBorder="1" applyAlignment="1">
      <alignment horizontal="center" vertical="center"/>
    </xf>
    <xf numFmtId="0" fontId="113" fillId="26" borderId="79" xfId="70" applyFont="1" applyFill="1" applyBorder="1" applyAlignment="1">
      <alignment horizontal="center" vertical="center"/>
    </xf>
    <xf numFmtId="0" fontId="13" fillId="25" borderId="13" xfId="70" applyFont="1" applyFill="1" applyBorder="1" applyAlignment="1">
      <alignment horizontal="center" vertical="center" wrapText="1"/>
    </xf>
    <xf numFmtId="0" fontId="13" fillId="25" borderId="76" xfId="70" applyFont="1" applyFill="1" applyBorder="1" applyAlignment="1">
      <alignment horizontal="center" vertical="center" wrapText="1"/>
    </xf>
    <xf numFmtId="0" fontId="13" fillId="25" borderId="77" xfId="70" applyFont="1" applyFill="1" applyBorder="1" applyAlignment="1">
      <alignment horizontal="center" vertical="center" wrapText="1"/>
    </xf>
    <xf numFmtId="0" fontId="13" fillId="25" borderId="80" xfId="70" applyFont="1" applyFill="1" applyBorder="1" applyAlignment="1">
      <alignment horizontal="center" vertical="center" wrapText="1"/>
    </xf>
    <xf numFmtId="0" fontId="13" fillId="25" borderId="18" xfId="63" applyFont="1" applyFill="1" applyBorder="1" applyAlignment="1">
      <alignment horizontal="center"/>
    </xf>
    <xf numFmtId="0" fontId="31" fillId="25" borderId="0" xfId="63" applyFont="1" applyFill="1" applyBorder="1" applyAlignment="1">
      <alignment horizontal="left" wrapText="1"/>
    </xf>
    <xf numFmtId="172" fontId="5" fillId="26" borderId="0" xfId="63" applyNumberFormat="1" applyFont="1" applyFill="1" applyAlignment="1">
      <alignment horizontal="right"/>
    </xf>
    <xf numFmtId="0" fontId="18" fillId="26" borderId="0" xfId="63" applyFont="1" applyFill="1" applyBorder="1" applyAlignment="1">
      <alignment horizontal="left" vertical="center" wrapText="1"/>
    </xf>
    <xf numFmtId="0" fontId="72" fillId="24" borderId="0" xfId="40" applyFont="1" applyFill="1" applyBorder="1" applyAlignment="1">
      <alignment vertical="center" wrapText="1"/>
    </xf>
    <xf numFmtId="172"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31" fillId="25" borderId="0" xfId="62" applyFont="1" applyFill="1" applyBorder="1" applyAlignment="1">
      <alignment horizontal="left" vertical="center"/>
    </xf>
    <xf numFmtId="0" fontId="86" fillId="25" borderId="0" xfId="0" applyFont="1" applyFill="1" applyBorder="1" applyAlignment="1">
      <alignment horizontal="center"/>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0" fontId="13" fillId="25" borderId="12" xfId="62" applyFont="1" applyFill="1" applyBorder="1" applyAlignment="1">
      <alignment horizontal="center"/>
    </xf>
    <xf numFmtId="172" fontId="14" fillId="25" borderId="0" xfId="62" applyNumberFormat="1" applyFont="1" applyFill="1" applyBorder="1" applyAlignment="1">
      <alignment horizontal="right"/>
    </xf>
    <xf numFmtId="0" fontId="13" fillId="26" borderId="12" xfId="53" applyFont="1" applyFill="1" applyBorder="1" applyAlignment="1">
      <alignment horizontal="center" vertical="center" wrapText="1"/>
    </xf>
    <xf numFmtId="0" fontId="72" fillId="25" borderId="0" xfId="0" applyFont="1" applyFill="1" applyBorder="1" applyAlignment="1">
      <alignment horizontal="left" vertical="center"/>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5" borderId="12" xfId="0" applyFont="1" applyFill="1" applyBorder="1" applyAlignment="1">
      <alignment horizontal="center"/>
    </xf>
    <xf numFmtId="0" fontId="13" fillId="25" borderId="58" xfId="0" applyFont="1" applyFill="1" applyBorder="1" applyAlignment="1">
      <alignment horizontal="center"/>
    </xf>
    <xf numFmtId="0" fontId="13" fillId="25" borderId="18" xfId="0" applyFont="1" applyFill="1" applyBorder="1" applyAlignment="1">
      <alignment horizontal="left" indent="6"/>
    </xf>
    <xf numFmtId="0" fontId="13" fillId="25" borderId="0" xfId="70" applyFont="1" applyFill="1" applyBorder="1" applyAlignment="1">
      <alignment horizontal="left" inden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81" xfId="70" applyFont="1" applyFill="1" applyBorder="1" applyAlignment="1">
      <alignment horizontal="center"/>
    </xf>
    <xf numFmtId="0" fontId="13" fillId="26" borderId="49" xfId="70" applyFont="1" applyFill="1" applyBorder="1" applyAlignment="1">
      <alignment horizontal="center"/>
    </xf>
    <xf numFmtId="0" fontId="13" fillId="26" borderId="52" xfId="70" applyFont="1" applyFill="1" applyBorder="1" applyAlignment="1">
      <alignment horizontal="center"/>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73" xfId="70" applyFont="1" applyFill="1" applyBorder="1" applyAlignment="1">
      <alignment horizontal="center" wrapText="1"/>
    </xf>
    <xf numFmtId="0" fontId="13" fillId="25" borderId="13" xfId="70" applyFont="1" applyFill="1" applyBorder="1" applyAlignment="1">
      <alignment horizontal="center" wrapText="1"/>
    </xf>
    <xf numFmtId="0" fontId="13" fillId="25" borderId="71" xfId="70" applyFont="1" applyFill="1" applyBorder="1" applyAlignment="1">
      <alignment horizontal="center" wrapText="1"/>
    </xf>
    <xf numFmtId="0" fontId="118" fillId="25" borderId="0" xfId="70" applyFont="1" applyFill="1" applyBorder="1" applyAlignment="1">
      <alignment horizontal="left" indent="1"/>
    </xf>
    <xf numFmtId="0" fontId="13" fillId="0" borderId="0" xfId="70" applyFont="1" applyBorder="1" applyAlignment="1">
      <alignment horizontal="left" indent="1"/>
    </xf>
    <xf numFmtId="3" fontId="72" fillId="27" borderId="0" xfId="40" applyNumberFormat="1" applyFont="1" applyFill="1" applyBorder="1" applyAlignment="1">
      <alignment horizontal="left" vertical="center" wrapText="1"/>
    </xf>
    <xf numFmtId="0" fontId="11" fillId="25" borderId="22" xfId="62" applyFont="1" applyFill="1" applyBorder="1" applyAlignment="1">
      <alignment horizontal="left"/>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0" fontId="10" fillId="25" borderId="13" xfId="62" applyFont="1" applyFill="1" applyBorder="1" applyAlignment="1">
      <alignment horizontal="right" indent="2"/>
    </xf>
    <xf numFmtId="0" fontId="13" fillId="25" borderId="18" xfId="71" applyFont="1" applyFill="1" applyBorder="1" applyAlignment="1">
      <alignment horizontal="left" indent="6"/>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27" fillId="25" borderId="13" xfId="62" applyFont="1" applyFill="1" applyBorder="1" applyAlignment="1">
      <alignment horizontal="right" indent="3"/>
    </xf>
    <xf numFmtId="0" fontId="10" fillId="25" borderId="13" xfId="62" applyFont="1" applyFill="1" applyBorder="1" applyAlignment="1">
      <alignment horizontal="right" indent="3"/>
    </xf>
    <xf numFmtId="0" fontId="10" fillId="25" borderId="13" xfId="62" applyFont="1" applyFill="1" applyBorder="1" applyAlignment="1">
      <alignment horizontal="left" indent="3"/>
    </xf>
    <xf numFmtId="0" fontId="11" fillId="25" borderId="49" xfId="62" applyFont="1" applyFill="1" applyBorder="1" applyAlignment="1">
      <alignment horizontal="left"/>
    </xf>
    <xf numFmtId="3" fontId="72" fillId="25" borderId="0" xfId="62" applyNumberFormat="1" applyFont="1" applyFill="1" applyBorder="1" applyAlignment="1">
      <alignment horizontal="right" vertical="center" indent="3"/>
    </xf>
    <xf numFmtId="3" fontId="72" fillId="24" borderId="0" xfId="40" applyNumberFormat="1" applyFont="1" applyFill="1" applyBorder="1" applyAlignment="1">
      <alignment horizontal="left" vertical="center" wrapText="1"/>
    </xf>
    <xf numFmtId="3" fontId="72" fillId="25" borderId="0" xfId="62" applyNumberFormat="1" applyFont="1" applyFill="1" applyBorder="1" applyAlignment="1">
      <alignment horizontal="right" vertical="center" indent="2"/>
    </xf>
    <xf numFmtId="0" fontId="14" fillId="27" borderId="0" xfId="40" applyFont="1" applyFill="1" applyBorder="1" applyAlignment="1">
      <alignment horizontal="left" vertical="center" wrapText="1"/>
    </xf>
    <xf numFmtId="0" fontId="18" fillId="25" borderId="0" xfId="78" applyFont="1" applyFill="1" applyBorder="1" applyAlignment="1">
      <alignment horizontal="left" vertical="top"/>
    </xf>
    <xf numFmtId="0" fontId="13" fillId="25" borderId="12" xfId="78" applyFont="1" applyFill="1" applyBorder="1" applyAlignment="1">
      <alignment horizontal="center" vertical="center" wrapText="1"/>
    </xf>
    <xf numFmtId="3" fontId="75" fillId="25" borderId="0" xfId="62" applyNumberFormat="1" applyFont="1" applyFill="1" applyBorder="1" applyAlignment="1">
      <alignment horizontal="right" vertical="center" indent="2"/>
    </xf>
    <xf numFmtId="3" fontId="75" fillId="25" borderId="0" xfId="62" applyNumberFormat="1" applyFont="1" applyFill="1" applyBorder="1" applyAlignment="1">
      <alignment horizontal="right" vertical="center" indent="3"/>
    </xf>
    <xf numFmtId="0" fontId="18" fillId="25" borderId="0" xfId="62" applyFont="1" applyFill="1" applyBorder="1" applyAlignment="1">
      <alignment horizontal="left" wrapText="1"/>
    </xf>
    <xf numFmtId="172" fontId="14" fillId="25" borderId="0" xfId="70" applyNumberFormat="1"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6" borderId="13" xfId="62" applyFont="1" applyFill="1" applyBorder="1" applyAlignment="1">
      <alignment horizontal="center" vertic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49" xfId="62" applyFont="1" applyFill="1" applyBorder="1" applyAlignment="1">
      <alignment horizontal="center" vertical="center"/>
    </xf>
    <xf numFmtId="0" fontId="81" fillId="26" borderId="0" xfId="70" applyFont="1" applyFill="1" applyBorder="1" applyAlignment="1">
      <alignment horizontal="left"/>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13" fillId="26" borderId="71" xfId="70" applyFont="1" applyFill="1" applyBorder="1" applyAlignment="1">
      <alignment horizontal="center" wrapText="1"/>
    </xf>
    <xf numFmtId="0" fontId="75" fillId="25" borderId="0" xfId="70" applyNumberFormat="1" applyFont="1" applyFill="1" applyBorder="1" applyAlignment="1" applyProtection="1">
      <alignment horizontal="right" vertical="justify" wrapText="1"/>
      <protection locked="0"/>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49" fontId="18" fillId="25" borderId="0" xfId="70" applyNumberFormat="1" applyFont="1" applyFill="1" applyBorder="1" applyAlignment="1">
      <alignment horizontal="left" vertical="center" wrapText="1"/>
    </xf>
    <xf numFmtId="0" fontId="72" fillId="25" borderId="0" xfId="70" applyFont="1" applyFill="1" applyBorder="1" applyAlignment="1">
      <alignment horizontal="justify" vertical="center"/>
    </xf>
    <xf numFmtId="0" fontId="18" fillId="25" borderId="0" xfId="70" applyNumberFormat="1" applyFont="1" applyFill="1" applyBorder="1" applyAlignment="1" applyProtection="1">
      <alignment horizontal="justify" vertical="justify" wrapText="1"/>
      <protection locked="0"/>
    </xf>
    <xf numFmtId="0" fontId="13" fillId="25" borderId="13" xfId="70" applyFont="1" applyFill="1" applyBorder="1" applyAlignment="1">
      <alignment horizontal="center"/>
    </xf>
    <xf numFmtId="1" fontId="14" fillId="35" borderId="0" xfId="51" applyNumberFormat="1" applyFont="1" applyFill="1" applyBorder="1" applyAlignment="1">
      <alignment horizontal="center"/>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7" borderId="0" xfId="61" applyFont="1" applyFill="1" applyBorder="1" applyAlignment="1">
      <alignment horizontal="justify" vertical="center" wrapText="1"/>
    </xf>
    <xf numFmtId="0" fontId="14" fillId="27" borderId="0" xfId="61" applyFont="1" applyFill="1" applyBorder="1" applyAlignment="1">
      <alignment horizontal="justify" vertical="center"/>
    </xf>
    <xf numFmtId="0" fontId="18" fillId="24" borderId="0"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2" fontId="14" fillId="25" borderId="0" xfId="52" applyNumberFormat="1" applyFont="1" applyFill="1" applyBorder="1" applyAlignment="1">
      <alignment horizontal="right"/>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2" fontId="14" fillId="25" borderId="20" xfId="52" applyNumberFormat="1" applyFont="1" applyFill="1" applyBorder="1" applyAlignment="1">
      <alignment horizontal="left"/>
    </xf>
    <xf numFmtId="172"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0" fontId="13" fillId="26" borderId="18" xfId="70" applyFont="1" applyFill="1" applyBorder="1" applyAlignment="1">
      <alignment horizontal="right" indent="6"/>
    </xf>
    <xf numFmtId="164" fontId="18" fillId="25" borderId="0" xfId="70" applyNumberFormat="1" applyFont="1" applyFill="1" applyBorder="1" applyAlignment="1">
      <alignment horizontal="right"/>
    </xf>
    <xf numFmtId="0" fontId="7" fillId="25" borderId="0" xfId="70" applyFont="1" applyFill="1" applyBorder="1"/>
    <xf numFmtId="0" fontId="10" fillId="26" borderId="13" xfId="70" applyFont="1" applyFill="1" applyBorder="1" applyAlignment="1">
      <alignment horizontal="center"/>
    </xf>
    <xf numFmtId="164" fontId="85" fillId="25" borderId="0" xfId="70" applyNumberFormat="1" applyFont="1" applyFill="1" applyBorder="1" applyAlignment="1">
      <alignment horizontal="right"/>
    </xf>
    <xf numFmtId="164" fontId="85" fillId="26" borderId="0" xfId="70" applyNumberFormat="1" applyFont="1" applyFill="1" applyBorder="1" applyAlignment="1">
      <alignment horizontal="right"/>
    </xf>
    <xf numFmtId="0" fontId="61" fillId="25" borderId="0" xfId="70" applyFont="1" applyFill="1" applyBorder="1"/>
    <xf numFmtId="0" fontId="4" fillId="26" borderId="0" xfId="70" applyFill="1" applyAlignment="1"/>
    <xf numFmtId="0" fontId="58" fillId="25" borderId="0" xfId="70" applyFont="1" applyFill="1" applyAlignment="1"/>
    <xf numFmtId="0" fontId="58" fillId="25" borderId="20" xfId="70" applyFont="1" applyFill="1" applyBorder="1" applyAlignment="1"/>
    <xf numFmtId="0" fontId="85" fillId="25" borderId="0" xfId="70" applyFont="1" applyFill="1" applyBorder="1" applyAlignment="1"/>
    <xf numFmtId="0" fontId="85" fillId="26" borderId="0" xfId="70" applyFont="1" applyFill="1" applyBorder="1" applyAlignment="1"/>
    <xf numFmtId="0" fontId="74" fillId="25" borderId="0" xfId="70" applyFont="1" applyFill="1" applyBorder="1" applyAlignment="1"/>
    <xf numFmtId="0" fontId="58" fillId="0" borderId="0" xfId="70" applyFont="1" applyAlignment="1"/>
    <xf numFmtId="0" fontId="61" fillId="25" borderId="0" xfId="70" applyFont="1" applyFill="1" applyBorder="1" applyAlignment="1"/>
    <xf numFmtId="0" fontId="4" fillId="26" borderId="20" xfId="70" applyFill="1" applyBorder="1" applyAlignment="1"/>
    <xf numFmtId="0" fontId="44" fillId="25" borderId="0" xfId="70" applyFont="1" applyFill="1" applyBorder="1" applyAlignment="1">
      <alignment vertical="top"/>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18" fillId="25" borderId="0" xfId="70" applyFont="1" applyFill="1" applyBorder="1" applyAlignment="1">
      <alignment vertical="top"/>
    </xf>
    <xf numFmtId="0" fontId="11" fillId="25" borderId="0" xfId="70" applyFont="1" applyFill="1" applyBorder="1"/>
    <xf numFmtId="0" fontId="11" fillId="26" borderId="0" xfId="70" applyFont="1" applyFill="1" applyBorder="1"/>
    <xf numFmtId="0" fontId="68" fillId="25" borderId="0" xfId="70" applyFont="1" applyFill="1" applyBorder="1" applyAlignment="1">
      <alignment vertical="center"/>
    </xf>
    <xf numFmtId="0" fontId="48" fillId="25" borderId="0" xfId="70" applyFont="1" applyFill="1" applyBorder="1"/>
    <xf numFmtId="0" fontId="31" fillId="24" borderId="0" xfId="40" applyFont="1" applyFill="1" applyBorder="1" applyAlignment="1">
      <alignment horizontal="justify" wrapText="1"/>
    </xf>
    <xf numFmtId="0" fontId="18" fillId="24" borderId="0" xfId="40" applyFont="1" applyFill="1" applyBorder="1" applyAlignment="1">
      <alignment horizontal="justify" wrapText="1"/>
    </xf>
    <xf numFmtId="0" fontId="11" fillId="25" borderId="0" xfId="70" applyFont="1" applyFill="1" applyBorder="1" applyAlignment="1">
      <alignment horizontal="left" vertical="center"/>
    </xf>
    <xf numFmtId="0" fontId="23" fillId="25" borderId="0" xfId="70" applyFont="1" applyFill="1" applyBorder="1"/>
    <xf numFmtId="0" fontId="14" fillId="25" borderId="0" xfId="70" applyFont="1" applyFill="1" applyBorder="1" applyAlignment="1"/>
    <xf numFmtId="164" fontId="85" fillId="25" borderId="0" xfId="40" applyNumberFormat="1" applyFont="1" applyFill="1" applyBorder="1" applyAlignment="1">
      <alignment horizontal="right" wrapText="1"/>
    </xf>
    <xf numFmtId="164" fontId="4" fillId="0" borderId="0" xfId="70" applyNumberFormat="1" applyFill="1"/>
    <xf numFmtId="164" fontId="18" fillId="25" borderId="0" xfId="40" applyNumberFormat="1" applyFont="1" applyFill="1" applyBorder="1" applyAlignment="1">
      <alignment horizontal="right" vertical="center" wrapText="1"/>
    </xf>
    <xf numFmtId="165" fontId="4" fillId="0" borderId="0" xfId="70" applyNumberFormat="1" applyFill="1" applyAlignment="1">
      <alignment vertical="center"/>
    </xf>
    <xf numFmtId="0" fontId="58" fillId="0" borderId="0" xfId="70" applyFont="1" applyFill="1"/>
    <xf numFmtId="165" fontId="58" fillId="0" borderId="0" xfId="70" applyNumberFormat="1" applyFont="1" applyFill="1"/>
    <xf numFmtId="164" fontId="58" fillId="0" borderId="0" xfId="70" applyNumberFormat="1" applyFont="1" applyFill="1"/>
    <xf numFmtId="167" fontId="4" fillId="0" borderId="0" xfId="70" applyNumberFormat="1" applyFill="1"/>
    <xf numFmtId="165" fontId="4" fillId="0" borderId="0" xfId="70" applyNumberFormat="1" applyFill="1"/>
    <xf numFmtId="166" fontId="4" fillId="0" borderId="0" xfId="70" applyNumberFormat="1" applyFill="1"/>
    <xf numFmtId="177" fontId="4" fillId="0" borderId="0" xfId="70" applyNumberFormat="1" applyFill="1"/>
    <xf numFmtId="164" fontId="4" fillId="0" borderId="0" xfId="70" applyNumberFormat="1"/>
    <xf numFmtId="165" fontId="73" fillId="0" borderId="0" xfId="70" applyNumberFormat="1" applyFont="1"/>
    <xf numFmtId="0" fontId="73" fillId="0" borderId="0" xfId="70" applyFont="1"/>
    <xf numFmtId="0" fontId="76" fillId="0" borderId="0" xfId="70" applyFont="1" applyAlignment="1">
      <alignment vertical="center"/>
    </xf>
    <xf numFmtId="0" fontId="124" fillId="25" borderId="0" xfId="68" applyNumberFormat="1" applyFont="1" applyFill="1" applyBorder="1" applyAlignment="1" applyProtection="1">
      <alignment horizontal="center" vertical="justify" wrapText="1"/>
      <protection locked="0"/>
    </xf>
    <xf numFmtId="0" fontId="43" fillId="0" borderId="0" xfId="51" applyFont="1" applyAlignment="1">
      <alignment horizontal="left"/>
    </xf>
    <xf numFmtId="166" fontId="43" fillId="0" borderId="0" xfId="51" applyNumberFormat="1" applyFont="1" applyAlignment="1">
      <alignment horizontal="right"/>
    </xf>
    <xf numFmtId="165" fontId="12" fillId="0" borderId="0" xfId="51" applyNumberFormat="1" applyFont="1" applyAlignment="1">
      <alignment horizontal="right"/>
    </xf>
    <xf numFmtId="166" fontId="15" fillId="0" borderId="0" xfId="51" applyNumberFormat="1" applyFont="1"/>
    <xf numFmtId="165" fontId="7" fillId="0" borderId="0" xfId="51" applyNumberFormat="1" applyFont="1" applyAlignment="1">
      <alignment horizontal="right"/>
    </xf>
    <xf numFmtId="165" fontId="30" fillId="0" borderId="0" xfId="51" applyNumberFormat="1" applyFont="1" applyAlignment="1">
      <alignment horizontal="right"/>
    </xf>
    <xf numFmtId="165" fontId="8" fillId="0" borderId="0" xfId="51" applyNumberFormat="1" applyFont="1" applyAlignment="1">
      <alignment horizontal="right"/>
    </xf>
    <xf numFmtId="0" fontId="0" fillId="0" borderId="0" xfId="51" applyFont="1" applyAlignment="1">
      <alignment horizontal="justify" vertical="top"/>
    </xf>
    <xf numFmtId="0" fontId="59" fillId="0" borderId="0" xfId="51" applyFont="1" applyAlignment="1">
      <alignment horizontal="left"/>
    </xf>
    <xf numFmtId="0" fontId="120" fillId="0" borderId="0" xfId="51" applyFont="1" applyAlignment="1">
      <alignment horizontal="justify" vertical="top"/>
    </xf>
    <xf numFmtId="178" fontId="0" fillId="0" borderId="0" xfId="51" applyNumberFormat="1" applyFont="1"/>
    <xf numFmtId="2" fontId="31" fillId="24" borderId="0" xfId="61" applyNumberFormat="1" applyFont="1" applyFill="1" applyBorder="1" applyAlignment="1">
      <alignment horizontal="left" wrapText="1"/>
    </xf>
    <xf numFmtId="2" fontId="18" fillId="24" borderId="0" xfId="61" applyNumberFormat="1" applyFont="1" applyFill="1" applyBorder="1" applyAlignment="1">
      <alignment horizontal="left" wrapText="1"/>
    </xf>
    <xf numFmtId="2" fontId="18" fillId="24" borderId="19" xfId="61" applyNumberFormat="1" applyFont="1" applyFill="1" applyBorder="1" applyAlignment="1">
      <alignment horizontal="left" wrapText="1"/>
    </xf>
    <xf numFmtId="0" fontId="129" fillId="0" borderId="0" xfId="70" applyFont="1"/>
    <xf numFmtId="0" fontId="124" fillId="0" borderId="0" xfId="68" applyNumberFormat="1" applyFont="1" applyFill="1" applyBorder="1" applyAlignment="1" applyProtection="1">
      <alignment vertical="justify" wrapText="1"/>
      <protection locked="0"/>
    </xf>
    <xf numFmtId="0" fontId="73" fillId="0" borderId="0" xfId="70" applyFont="1" applyFill="1" applyBorder="1"/>
    <xf numFmtId="165" fontId="73" fillId="0" borderId="0" xfId="70" applyNumberFormat="1" applyFont="1" applyFill="1" applyBorder="1"/>
    <xf numFmtId="165" fontId="4" fillId="0" borderId="0" xfId="70" applyNumberFormat="1" applyFill="1" applyBorder="1"/>
    <xf numFmtId="0" fontId="128" fillId="0" borderId="0" xfId="70" applyFont="1" applyFill="1" applyBorder="1"/>
    <xf numFmtId="0" fontId="26" fillId="0" borderId="0" xfId="70" applyFont="1" applyFill="1" applyBorder="1"/>
    <xf numFmtId="0" fontId="72" fillId="0" borderId="0" xfId="70" applyFont="1" applyFill="1" applyBorder="1"/>
    <xf numFmtId="165" fontId="128" fillId="0" borderId="0" xfId="70" applyNumberFormat="1" applyFont="1" applyFill="1" applyBorder="1" applyAlignment="1">
      <alignment horizontal="justify" vertical="center"/>
    </xf>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FFCC"/>
      <color rgb="FF1F497D"/>
      <color rgb="FFD3EEFF"/>
      <color rgb="FFFFEFF1"/>
      <color rgb="FFE5FFE5"/>
      <color rgb="FFCCFFCC"/>
      <color rgb="FFFFE7EA"/>
      <color rgb="FF525252"/>
      <color rgb="FF686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2015</c:v>
                  </c:pt>
                  <c:pt idx="8">
                    <c:v>2016</c:v>
                  </c:pt>
                </c:lvl>
              </c:multiLvlStrCache>
            </c:multiLvlStrRef>
          </c:cat>
          <c:val>
            <c:numRef>
              <c:f>'9lay_off'!$E$12:$Q$12</c:f>
              <c:numCache>
                <c:formatCode>0</c:formatCode>
                <c:ptCount val="13"/>
                <c:pt idx="0">
                  <c:v>95</c:v>
                </c:pt>
                <c:pt idx="1">
                  <c:v>80</c:v>
                </c:pt>
                <c:pt idx="2">
                  <c:v>71</c:v>
                </c:pt>
                <c:pt idx="3">
                  <c:v>77</c:v>
                </c:pt>
                <c:pt idx="4">
                  <c:v>75</c:v>
                </c:pt>
                <c:pt idx="5">
                  <c:v>82</c:v>
                </c:pt>
                <c:pt idx="6">
                  <c:v>89</c:v>
                </c:pt>
                <c:pt idx="7">
                  <c:v>82</c:v>
                </c:pt>
                <c:pt idx="8">
                  <c:v>99</c:v>
                </c:pt>
                <c:pt idx="9">
                  <c:v>90</c:v>
                </c:pt>
                <c:pt idx="10">
                  <c:v>84</c:v>
                </c:pt>
                <c:pt idx="11">
                  <c:v>70</c:v>
                </c:pt>
                <c:pt idx="12">
                  <c:v>72</c:v>
                </c:pt>
              </c:numCache>
            </c:numRef>
          </c:val>
        </c:ser>
        <c:dLbls>
          <c:showLegendKey val="0"/>
          <c:showVal val="0"/>
          <c:showCatName val="0"/>
          <c:showSerName val="0"/>
          <c:showPercent val="0"/>
          <c:showBubbleSize val="0"/>
        </c:dLbls>
        <c:gapWidth val="150"/>
        <c:axId val="171335680"/>
        <c:axId val="171337216"/>
      </c:barChart>
      <c:catAx>
        <c:axId val="1713356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71337216"/>
        <c:crosses val="autoZero"/>
        <c:auto val="1"/>
        <c:lblAlgn val="ctr"/>
        <c:lblOffset val="100"/>
        <c:tickLblSkip val="1"/>
        <c:tickMarkSkip val="1"/>
        <c:noMultiLvlLbl val="0"/>
      </c:catAx>
      <c:valAx>
        <c:axId val="1713372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13356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108111</c:v>
              </c:pt>
              <c:pt idx="1">
                <c:v>106226</c:v>
              </c:pt>
            </c:numLit>
          </c:val>
        </c:ser>
        <c:dLbls>
          <c:showLegendKey val="0"/>
          <c:showVal val="0"/>
          <c:showCatName val="0"/>
          <c:showSerName val="0"/>
          <c:showPercent val="0"/>
          <c:showBubbleSize val="0"/>
        </c:dLbls>
        <c:gapWidth val="120"/>
        <c:axId val="172823296"/>
        <c:axId val="172824832"/>
      </c:barChart>
      <c:catAx>
        <c:axId val="17282329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72824832"/>
        <c:crosses val="autoZero"/>
        <c:auto val="1"/>
        <c:lblAlgn val="ctr"/>
        <c:lblOffset val="100"/>
        <c:tickLblSkip val="1"/>
        <c:tickMarkSkip val="1"/>
        <c:noMultiLvlLbl val="0"/>
      </c:catAx>
      <c:valAx>
        <c:axId val="17282483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7282329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68738</c:v>
              </c:pt>
              <c:pt idx="1">
                <c:v>3857</c:v>
              </c:pt>
              <c:pt idx="2">
                <c:v>3690</c:v>
              </c:pt>
              <c:pt idx="3">
                <c:v>14086</c:v>
              </c:pt>
              <c:pt idx="4">
                <c:v>11437</c:v>
              </c:pt>
              <c:pt idx="5">
                <c:v>12163</c:v>
              </c:pt>
              <c:pt idx="6">
                <c:v>14020</c:v>
              </c:pt>
              <c:pt idx="7">
                <c:v>16553</c:v>
              </c:pt>
              <c:pt idx="8">
                <c:v>18061</c:v>
              </c:pt>
              <c:pt idx="9">
                <c:v>19302</c:v>
              </c:pt>
              <c:pt idx="10">
                <c:v>17731</c:v>
              </c:pt>
              <c:pt idx="11">
                <c:v>11728</c:v>
              </c:pt>
              <c:pt idx="12">
                <c:v>2971</c:v>
              </c:pt>
            </c:numLit>
          </c:val>
        </c:ser>
        <c:dLbls>
          <c:showLegendKey val="0"/>
          <c:showVal val="0"/>
          <c:showCatName val="0"/>
          <c:showSerName val="0"/>
          <c:showPercent val="0"/>
          <c:showBubbleSize val="0"/>
        </c:dLbls>
        <c:gapWidth val="30"/>
        <c:axId val="172949504"/>
        <c:axId val="172951040"/>
      </c:barChart>
      <c:catAx>
        <c:axId val="1729495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72951040"/>
        <c:crosses val="autoZero"/>
        <c:auto val="1"/>
        <c:lblAlgn val="ctr"/>
        <c:lblOffset val="100"/>
        <c:tickLblSkip val="1"/>
        <c:tickMarkSkip val="1"/>
        <c:noMultiLvlLbl val="0"/>
      </c:catAx>
      <c:valAx>
        <c:axId val="172951040"/>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729495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5057</c:v>
                </c:pt>
                <c:pt idx="1">
                  <c:v>1743</c:v>
                </c:pt>
                <c:pt idx="2">
                  <c:v>3148</c:v>
                </c:pt>
                <c:pt idx="3">
                  <c:v>900</c:v>
                </c:pt>
                <c:pt idx="4">
                  <c:v>1564</c:v>
                </c:pt>
                <c:pt idx="5">
                  <c:v>3562</c:v>
                </c:pt>
                <c:pt idx="6">
                  <c:v>1502</c:v>
                </c:pt>
                <c:pt idx="7">
                  <c:v>2962</c:v>
                </c:pt>
                <c:pt idx="8">
                  <c:v>1298</c:v>
                </c:pt>
                <c:pt idx="9">
                  <c:v>2144</c:v>
                </c:pt>
                <c:pt idx="10">
                  <c:v>16748</c:v>
                </c:pt>
                <c:pt idx="11">
                  <c:v>1268</c:v>
                </c:pt>
                <c:pt idx="12">
                  <c:v>28156</c:v>
                </c:pt>
                <c:pt idx="13">
                  <c:v>2713</c:v>
                </c:pt>
                <c:pt idx="14">
                  <c:v>8498</c:v>
                </c:pt>
                <c:pt idx="15">
                  <c:v>1297</c:v>
                </c:pt>
                <c:pt idx="16">
                  <c:v>2697</c:v>
                </c:pt>
                <c:pt idx="17">
                  <c:v>3445</c:v>
                </c:pt>
                <c:pt idx="18">
                  <c:v>6175</c:v>
                </c:pt>
                <c:pt idx="19">
                  <c:v>1854</c:v>
                </c:pt>
              </c:numCache>
            </c:numRef>
          </c:val>
        </c:ser>
        <c:dLbls>
          <c:showLegendKey val="0"/>
          <c:showVal val="0"/>
          <c:showCatName val="0"/>
          <c:showSerName val="0"/>
          <c:showPercent val="0"/>
          <c:showBubbleSize val="0"/>
        </c:dLbls>
        <c:gapWidth val="30"/>
        <c:axId val="172980864"/>
        <c:axId val="172986752"/>
      </c:barChart>
      <c:catAx>
        <c:axId val="17298086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72986752"/>
        <c:crosses val="autoZero"/>
        <c:auto val="1"/>
        <c:lblAlgn val="ctr"/>
        <c:lblOffset val="100"/>
        <c:tickLblSkip val="1"/>
        <c:tickMarkSkip val="1"/>
        <c:noMultiLvlLbl val="0"/>
      </c:catAx>
      <c:valAx>
        <c:axId val="17298675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729808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120.44031200373701</c:v>
                </c:pt>
                <c:pt idx="1">
                  <c:v>113.01536359815</c:v>
                </c:pt>
                <c:pt idx="2">
                  <c:v>118.622332063976</c:v>
                </c:pt>
                <c:pt idx="3">
                  <c:v>120.564475703325</c:v>
                </c:pt>
                <c:pt idx="4">
                  <c:v>115.02671509042401</c:v>
                </c:pt>
                <c:pt idx="5">
                  <c:v>124.60281375890899</c:v>
                </c:pt>
                <c:pt idx="6">
                  <c:v>109.899954654575</c:v>
                </c:pt>
                <c:pt idx="7">
                  <c:v>117.15892942488399</c:v>
                </c:pt>
                <c:pt idx="8">
                  <c:v>111.64932705248999</c:v>
                </c:pt>
                <c:pt idx="9">
                  <c:v>118.12097052154201</c:v>
                </c:pt>
                <c:pt idx="10">
                  <c:v>117.874004480385</c:v>
                </c:pt>
                <c:pt idx="11">
                  <c:v>111.928713269409</c:v>
                </c:pt>
                <c:pt idx="12">
                  <c:v>115.496527662753</c:v>
                </c:pt>
                <c:pt idx="13">
                  <c:v>117.359044650379</c:v>
                </c:pt>
                <c:pt idx="14">
                  <c:v>121.819026375601</c:v>
                </c:pt>
                <c:pt idx="15">
                  <c:v>118.90081463009101</c:v>
                </c:pt>
                <c:pt idx="16">
                  <c:v>117.588171586716</c:v>
                </c:pt>
                <c:pt idx="17">
                  <c:v>114.180641077441</c:v>
                </c:pt>
                <c:pt idx="18">
                  <c:v>84.299845467032995</c:v>
                </c:pt>
                <c:pt idx="19">
                  <c:v>111.09184750057599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114.02</c:v>
                </c:pt>
                <c:pt idx="1">
                  <c:v>114.02</c:v>
                </c:pt>
                <c:pt idx="2">
                  <c:v>114.02</c:v>
                </c:pt>
                <c:pt idx="3">
                  <c:v>114.02</c:v>
                </c:pt>
                <c:pt idx="4">
                  <c:v>114.02</c:v>
                </c:pt>
                <c:pt idx="5">
                  <c:v>114.02</c:v>
                </c:pt>
                <c:pt idx="6">
                  <c:v>114.02</c:v>
                </c:pt>
                <c:pt idx="7">
                  <c:v>114.02</c:v>
                </c:pt>
                <c:pt idx="8">
                  <c:v>114.02</c:v>
                </c:pt>
                <c:pt idx="9">
                  <c:v>114.02</c:v>
                </c:pt>
                <c:pt idx="10">
                  <c:v>114.02</c:v>
                </c:pt>
                <c:pt idx="11">
                  <c:v>114.02</c:v>
                </c:pt>
                <c:pt idx="12">
                  <c:v>114.02</c:v>
                </c:pt>
                <c:pt idx="13">
                  <c:v>114.02</c:v>
                </c:pt>
                <c:pt idx="14">
                  <c:v>114.02</c:v>
                </c:pt>
                <c:pt idx="15">
                  <c:v>114.02</c:v>
                </c:pt>
                <c:pt idx="16">
                  <c:v>114.02</c:v>
                </c:pt>
                <c:pt idx="17">
                  <c:v>114.02</c:v>
                </c:pt>
                <c:pt idx="18">
                  <c:v>114.02</c:v>
                </c:pt>
                <c:pt idx="19">
                  <c:v>114.02</c:v>
                </c:pt>
              </c:numCache>
            </c:numRef>
          </c:val>
          <c:smooth val="0"/>
        </c:ser>
        <c:dLbls>
          <c:showLegendKey val="0"/>
          <c:showVal val="0"/>
          <c:showCatName val="0"/>
          <c:showSerName val="0"/>
          <c:showPercent val="0"/>
          <c:showBubbleSize val="0"/>
        </c:dLbls>
        <c:marker val="1"/>
        <c:smooth val="0"/>
        <c:axId val="173098880"/>
        <c:axId val="173100416"/>
      </c:lineChart>
      <c:catAx>
        <c:axId val="17309888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73100416"/>
        <c:crosses val="autoZero"/>
        <c:auto val="1"/>
        <c:lblAlgn val="ctr"/>
        <c:lblOffset val="100"/>
        <c:tickLblSkip val="1"/>
        <c:tickMarkSkip val="1"/>
        <c:noMultiLvlLbl val="0"/>
      </c:catAx>
      <c:valAx>
        <c:axId val="173100416"/>
        <c:scaling>
          <c:orientation val="minMax"/>
          <c:min val="82"/>
        </c:scaling>
        <c:delete val="0"/>
        <c:axPos val="l"/>
        <c:numFmt formatCode="0.0" sourceLinked="1"/>
        <c:majorTickMark val="out"/>
        <c:minorTickMark val="none"/>
        <c:tickLblPos val="none"/>
        <c:spPr>
          <a:ln w="9525">
            <a:noFill/>
          </a:ln>
        </c:spPr>
        <c:crossAx val="17309888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9.7178785818101616</c:v>
              </c:pt>
              <c:pt idx="150">
                <c:v>8.4388596806512286</c:v>
              </c:pt>
              <c:pt idx="151">
                <c:v>7.3588429618867037</c:v>
              </c:pt>
              <c:pt idx="152">
                <c:v>7.1993288989302968</c:v>
              </c:pt>
              <c:pt idx="153">
                <c:v>7.811148587216997</c:v>
              </c:pt>
              <c:pt idx="154">
                <c:v>10.082851998909911</c:v>
              </c:pt>
              <c:pt idx="155">
                <c:v>10.857759287918325</c:v>
              </c:pt>
              <c:pt idx="156">
                <c:v>9.330292787088835</c:v>
              </c:pt>
              <c:pt idx="157">
                <c:v>6.5123096295275191</c:v>
              </c:pt>
              <c:pt idx="158">
                <c:v>5.6946757437587463</c:v>
              </c:pt>
              <c:pt idx="159">
                <c:v>5.7300883709380228</c:v>
              </c:pt>
              <c:pt idx="160">
                <c:v>6.6243175043699694</c:v>
              </c:pt>
              <c:pt idx="161">
                <c:v>7.9751248866932061</c:v>
              </c:pt>
            </c:numLit>
          </c:val>
          <c:smooth val="0"/>
        </c:ser>
        <c:ser>
          <c:idx val="1"/>
          <c:order val="1"/>
          <c:tx>
            <c:v>iconfianca</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pt idx="157">
                <c:v>-11.283762742717558</c:v>
              </c:pt>
              <c:pt idx="158">
                <c:v>-11.270460909771925</c:v>
              </c:pt>
              <c:pt idx="159">
                <c:v>-12.371079072376498</c:v>
              </c:pt>
              <c:pt idx="160">
                <c:v>-11.887589285746492</c:v>
              </c:pt>
              <c:pt idx="161">
                <c:v>-12.62741419520183</c:v>
              </c:pt>
            </c:numLit>
          </c:val>
          <c:smooth val="0"/>
        </c:ser>
        <c:dLbls>
          <c:showLegendKey val="0"/>
          <c:showVal val="0"/>
          <c:showCatName val="0"/>
          <c:showSerName val="0"/>
          <c:showPercent val="0"/>
          <c:showBubbleSize val="0"/>
        </c:dLbls>
        <c:marker val="1"/>
        <c:smooth val="0"/>
        <c:axId val="184986624"/>
        <c:axId val="184996608"/>
      </c:lineChart>
      <c:catAx>
        <c:axId val="1849866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4996608"/>
        <c:crosses val="autoZero"/>
        <c:auto val="1"/>
        <c:lblAlgn val="ctr"/>
        <c:lblOffset val="100"/>
        <c:tickLblSkip val="6"/>
        <c:tickMarkSkip val="1"/>
        <c:noMultiLvlLbl val="0"/>
      </c:catAx>
      <c:valAx>
        <c:axId val="18499660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498662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 </c:v>
              </c:pt>
              <c:pt idx="163">
                <c:v> </c:v>
              </c:pt>
              <c:pt idx="164">
                <c:v> </c:v>
              </c:pt>
              <c:pt idx="165">
                <c:v> </c:v>
              </c:pt>
              <c:pt idx="166">
                <c:v> </c:v>
              </c:pt>
              <c:pt idx="167">
                <c:v> </c:v>
              </c:pt>
              <c:pt idx="168">
                <c:v> </c:v>
              </c:pt>
              <c:pt idx="169">
                <c:v> </c:v>
              </c:pt>
              <c:pt idx="170">
                <c:v> </c:v>
              </c:pt>
              <c:pt idx="171">
                <c:v> </c:v>
              </c:pt>
              <c:pt idx="172">
                <c:v> </c:v>
              </c:pt>
              <c:pt idx="173">
                <c:v> </c:v>
              </c:pt>
              <c:pt idx="174">
                <c:v> </c:v>
              </c:pt>
            </c:strLit>
          </c:cat>
          <c:val>
            <c:numLit>
              <c:formatCode>0.0</c:formatCode>
              <c:ptCount val="162"/>
              <c:pt idx="0">
                <c:v>-0.4195680153255974</c:v>
              </c:pt>
              <c:pt idx="1">
                <c:v>-0.25519386459911148</c:v>
              </c:pt>
              <c:pt idx="2">
                <c:v>-0.40454685672655089</c:v>
              </c:pt>
              <c:pt idx="3">
                <c:v>-0.34759382631481017</c:v>
              </c:pt>
              <c:pt idx="4">
                <c:v>-0.5955126529217154</c:v>
              </c:pt>
              <c:pt idx="5">
                <c:v>-0.5040094968383535</c:v>
              </c:pt>
              <c:pt idx="6">
                <c:v>-0.42560167127144932</c:v>
              </c:pt>
              <c:pt idx="7">
                <c:v>-0.15169013764732531</c:v>
              </c:pt>
              <c:pt idx="8">
                <c:v>7.4680196046134933E-2</c:v>
              </c:pt>
              <c:pt idx="9">
                <c:v>0.37873055233654201</c:v>
              </c:pt>
              <c:pt idx="10">
                <c:v>0.47992064218656139</c:v>
              </c:pt>
              <c:pt idx="11">
                <c:v>0.4917956870175263</c:v>
              </c:pt>
              <c:pt idx="12">
                <c:v>0.39227798984150886</c:v>
              </c:pt>
              <c:pt idx="13">
                <c:v>0.36540021778661452</c:v>
              </c:pt>
              <c:pt idx="14">
                <c:v>0.40071209350679915</c:v>
              </c:pt>
              <c:pt idx="15">
                <c:v>0.57272833990354466</c:v>
              </c:pt>
              <c:pt idx="16">
                <c:v>0.87561786909402284</c:v>
              </c:pt>
              <c:pt idx="17">
                <c:v>1.0689568904499984</c:v>
              </c:pt>
              <c:pt idx="18">
                <c:v>1.1745197913920828</c:v>
              </c:pt>
              <c:pt idx="19">
                <c:v>1.2113291792240259</c:v>
              </c:pt>
              <c:pt idx="20">
                <c:v>1.2523432415315374</c:v>
              </c:pt>
              <c:pt idx="21">
                <c:v>1.1789722668987819</c:v>
              </c:pt>
              <c:pt idx="22">
                <c:v>0.93275915647423935</c:v>
              </c:pt>
              <c:pt idx="23">
                <c:v>0.69295244896015207</c:v>
              </c:pt>
              <c:pt idx="24">
                <c:v>0.61606572604850418</c:v>
              </c:pt>
              <c:pt idx="25">
                <c:v>0.70902750945441384</c:v>
              </c:pt>
              <c:pt idx="26">
                <c:v>0.88190060052180141</c:v>
              </c:pt>
              <c:pt idx="27">
                <c:v>0.92078674001330674</c:v>
              </c:pt>
              <c:pt idx="28">
                <c:v>0.893184771639012</c:v>
              </c:pt>
              <c:pt idx="29">
                <c:v>0.70642279949550657</c:v>
              </c:pt>
              <c:pt idx="30">
                <c:v>0.37555708479048938</c:v>
              </c:pt>
              <c:pt idx="31">
                <c:v>0.18166774481613335</c:v>
              </c:pt>
              <c:pt idx="32">
                <c:v>0.10770551086740301</c:v>
              </c:pt>
              <c:pt idx="33">
                <c:v>0.27568893243420134</c:v>
              </c:pt>
              <c:pt idx="34">
                <c:v>0.18487144936621852</c:v>
              </c:pt>
              <c:pt idx="35">
                <c:v>0.29959293017230526</c:v>
              </c:pt>
              <c:pt idx="36">
                <c:v>0.26971201261673378</c:v>
              </c:pt>
              <c:pt idx="37">
                <c:v>0.5349289204826182</c:v>
              </c:pt>
              <c:pt idx="38">
                <c:v>0.43005068889681758</c:v>
              </c:pt>
              <c:pt idx="39">
                <c:v>0.59148779527448125</c:v>
              </c:pt>
              <c:pt idx="40">
                <c:v>0.46641772919266566</c:v>
              </c:pt>
              <c:pt idx="41">
                <c:v>0.7719415966122698</c:v>
              </c:pt>
              <c:pt idx="42">
                <c:v>0.86001494652753752</c:v>
              </c:pt>
              <c:pt idx="43">
                <c:v>1.0121924995736495</c:v>
              </c:pt>
              <c:pt idx="44">
                <c:v>1.0041155013250771</c:v>
              </c:pt>
              <c:pt idx="45">
                <c:v>1.1665853868007323</c:v>
              </c:pt>
              <c:pt idx="46">
                <c:v>1.1693040459021973</c:v>
              </c:pt>
              <c:pt idx="47">
                <c:v>0.98236945895412642</c:v>
              </c:pt>
              <c:pt idx="48">
                <c:v>0.81937801740124427</c:v>
              </c:pt>
              <c:pt idx="49">
                <c:v>0.91081922056704334</c:v>
              </c:pt>
              <c:pt idx="50">
                <c:v>1.1917791571454821</c:v>
              </c:pt>
              <c:pt idx="51">
                <c:v>1.3444429237495263</c:v>
              </c:pt>
              <c:pt idx="52">
                <c:v>1.4887502906304302</c:v>
              </c:pt>
              <c:pt idx="53">
                <c:v>1.5398455394265009</c:v>
              </c:pt>
              <c:pt idx="54">
                <c:v>1.4101510509108066</c:v>
              </c:pt>
              <c:pt idx="55">
                <c:v>1.4044665290108378</c:v>
              </c:pt>
              <c:pt idx="56">
                <c:v>1.4193790867469924</c:v>
              </c:pt>
              <c:pt idx="57">
                <c:v>1.5151740866933288</c:v>
              </c:pt>
              <c:pt idx="58">
                <c:v>1.4726178138646235</c:v>
              </c:pt>
              <c:pt idx="59">
                <c:v>1.3469561270411901</c:v>
              </c:pt>
              <c:pt idx="60">
                <c:v>1.2803422573512575</c:v>
              </c:pt>
              <c:pt idx="61">
                <c:v>1.2690433181327267</c:v>
              </c:pt>
              <c:pt idx="62">
                <c:v>1.4646217517936371</c:v>
              </c:pt>
              <c:pt idx="63">
                <c:v>1.5172215301482435</c:v>
              </c:pt>
              <c:pt idx="64">
                <c:v>1.4793298110275228</c:v>
              </c:pt>
              <c:pt idx="65">
                <c:v>1.0757891264764612</c:v>
              </c:pt>
              <c:pt idx="66">
                <c:v>0.76309135213561363</c:v>
              </c:pt>
              <c:pt idx="67">
                <c:v>0.58559471475344638</c:v>
              </c:pt>
              <c:pt idx="68">
                <c:v>0.50961640573492406</c:v>
              </c:pt>
              <c:pt idx="69">
                <c:v>0.20493576965248064</c:v>
              </c:pt>
              <c:pt idx="70">
                <c:v>-0.49946153462001663</c:v>
              </c:pt>
              <c:pt idx="71">
                <c:v>-1.2105122974428704</c:v>
              </c:pt>
              <c:pt idx="72">
                <c:v>-1.7169968722358055</c:v>
              </c:pt>
              <c:pt idx="73">
                <c:v>-2.0860791567433048</c:v>
              </c:pt>
              <c:pt idx="74">
                <c:v>-2.1662440591765755</c:v>
              </c:pt>
              <c:pt idx="75">
                <c:v>-2.1735286743013589</c:v>
              </c:pt>
              <c:pt idx="76">
                <c:v>-1.7752585564417993</c:v>
              </c:pt>
              <c:pt idx="77">
                <c:v>-1.4256145469523978</c:v>
              </c:pt>
              <c:pt idx="78">
                <c:v>-1.0204633628355559</c:v>
              </c:pt>
              <c:pt idx="79">
                <c:v>-0.60762160472406512</c:v>
              </c:pt>
              <c:pt idx="80">
                <c:v>-0.24901540847828835</c:v>
              </c:pt>
              <c:pt idx="81">
                <c:v>8.3755968344905243E-2</c:v>
              </c:pt>
              <c:pt idx="82">
                <c:v>2.305004767581241E-2</c:v>
              </c:pt>
              <c:pt idx="83">
                <c:v>-9.5750249349161112E-2</c:v>
              </c:pt>
              <c:pt idx="84">
                <c:v>-0.24487059951199158</c:v>
              </c:pt>
              <c:pt idx="85">
                <c:v>-0.30385197840325784</c:v>
              </c:pt>
              <c:pt idx="86">
                <c:v>-0.17532271970040653</c:v>
              </c:pt>
              <c:pt idx="87">
                <c:v>1.4065713865308097E-2</c:v>
              </c:pt>
              <c:pt idx="88">
                <c:v>0.2074700544067356</c:v>
              </c:pt>
              <c:pt idx="89">
                <c:v>0.26653089068659314</c:v>
              </c:pt>
              <c:pt idx="90">
                <c:v>0.17800146482425844</c:v>
              </c:pt>
              <c:pt idx="91">
                <c:v>0.1518296741210009</c:v>
              </c:pt>
              <c:pt idx="92">
                <c:v>0.15503786715129406</c:v>
              </c:pt>
              <c:pt idx="93">
                <c:v>-3.9531615188868538E-2</c:v>
              </c:pt>
              <c:pt idx="94">
                <c:v>-0.31293659928690387</c:v>
              </c:pt>
              <c:pt idx="95">
                <c:v>-0.79885527243387755</c:v>
              </c:pt>
              <c:pt idx="96">
                <c:v>-0.9826409382746728</c:v>
              </c:pt>
              <c:pt idx="97">
                <c:v>-1.136006680858018</c:v>
              </c:pt>
              <c:pt idx="98">
                <c:v>-1.1844082075948428</c:v>
              </c:pt>
              <c:pt idx="99">
                <c:v>-1.387402667111421</c:v>
              </c:pt>
              <c:pt idx="100">
                <c:v>-1.5733056757996591</c:v>
              </c:pt>
              <c:pt idx="101">
                <c:v>-1.7292832495252237</c:v>
              </c:pt>
              <c:pt idx="102">
                <c:v>-1.8765904933613755</c:v>
              </c:pt>
              <c:pt idx="103">
                <c:v>-2.0176414223702968</c:v>
              </c:pt>
              <c:pt idx="104">
                <c:v>-2.2398677990121207</c:v>
              </c:pt>
              <c:pt idx="105">
                <c:v>-2.4953081615280719</c:v>
              </c:pt>
              <c:pt idx="106">
                <c:v>-2.9377591299353911</c:v>
              </c:pt>
              <c:pt idx="107">
                <c:v>-3.3632972386364473</c:v>
              </c:pt>
              <c:pt idx="108">
                <c:v>-3.6427107996416352</c:v>
              </c:pt>
              <c:pt idx="109">
                <c:v>-3.7797324022773595</c:v>
              </c:pt>
              <c:pt idx="110">
                <c:v>-3.7410342191424015</c:v>
              </c:pt>
              <c:pt idx="111">
                <c:v>-3.6350180563299084</c:v>
              </c:pt>
              <c:pt idx="112">
                <c:v>-3.5946625791661719</c:v>
              </c:pt>
              <c:pt idx="113">
                <c:v>-3.4343935612198324</c:v>
              </c:pt>
              <c:pt idx="114">
                <c:v>-3.3533595268725644</c:v>
              </c:pt>
              <c:pt idx="115">
                <c:v>-3.0803012960881762</c:v>
              </c:pt>
              <c:pt idx="116">
                <c:v>-3.2533064969983294</c:v>
              </c:pt>
              <c:pt idx="117">
                <c:v>-3.5922009449391603</c:v>
              </c:pt>
              <c:pt idx="118">
                <c:v>-3.897544961906946</c:v>
              </c:pt>
              <c:pt idx="119">
                <c:v>-3.9747072449807339</c:v>
              </c:pt>
              <c:pt idx="120">
                <c:v>-3.892056425007691</c:v>
              </c:pt>
              <c:pt idx="121">
                <c:v>-3.8004183206535243</c:v>
              </c:pt>
              <c:pt idx="122">
                <c:v>-3.4626215672073779</c:v>
              </c:pt>
              <c:pt idx="123">
                <c:v>-3.1675289833762479</c:v>
              </c:pt>
              <c:pt idx="124">
                <c:v>-2.8429969874559258</c:v>
              </c:pt>
              <c:pt idx="125">
                <c:v>-2.6048337453647035</c:v>
              </c:pt>
              <c:pt idx="126">
                <c:v>-2.3230192215526171</c:v>
              </c:pt>
              <c:pt idx="127">
                <c:v>-1.8901961190948426</c:v>
              </c:pt>
              <c:pt idx="128">
                <c:v>-1.5750834139571652</c:v>
              </c:pt>
              <c:pt idx="129">
                <c:v>-1.3203727522163422</c:v>
              </c:pt>
              <c:pt idx="130">
                <c:v>-1.1824824552342648</c:v>
              </c:pt>
              <c:pt idx="131">
                <c:v>-1.0199103826130957</c:v>
              </c:pt>
              <c:pt idx="132">
                <c:v>-0.74946654689600734</c:v>
              </c:pt>
              <c:pt idx="133">
                <c:v>-0.50107636321788418</c:v>
              </c:pt>
              <c:pt idx="134">
                <c:v>-0.22896182125057596</c:v>
              </c:pt>
              <c:pt idx="135">
                <c:v>-6.2085413807705381E-2</c:v>
              </c:pt>
              <c:pt idx="136">
                <c:v>0.16874682156323256</c:v>
              </c:pt>
              <c:pt idx="137">
                <c:v>0.39340198831751949</c:v>
              </c:pt>
              <c:pt idx="138">
                <c:v>0.57478096111207244</c:v>
              </c:pt>
              <c:pt idx="139">
                <c:v>0.63539865656356331</c:v>
              </c:pt>
              <c:pt idx="140">
                <c:v>0.57348495929476495</c:v>
              </c:pt>
              <c:pt idx="141">
                <c:v>0.59597229889446612</c:v>
              </c:pt>
              <c:pt idx="142">
                <c:v>0.41449716475018289</c:v>
              </c:pt>
              <c:pt idx="143">
                <c:v>0.20601340367117776</c:v>
              </c:pt>
              <c:pt idx="144">
                <c:v>0.29416231631516404</c:v>
              </c:pt>
              <c:pt idx="145">
                <c:v>0.33395729137723745</c:v>
              </c:pt>
              <c:pt idx="146">
                <c:v>0.67428443318774822</c:v>
              </c:pt>
              <c:pt idx="147">
                <c:v>0.83208917822378481</c:v>
              </c:pt>
              <c:pt idx="148">
                <c:v>1.2000087989601544</c:v>
              </c:pt>
              <c:pt idx="149">
                <c:v>1.3224223112818514</c:v>
              </c:pt>
              <c:pt idx="150">
                <c:v>1.4005917212906562</c:v>
              </c:pt>
              <c:pt idx="151">
                <c:v>1.4311857335698297</c:v>
              </c:pt>
              <c:pt idx="152">
                <c:v>1.4355556963081655</c:v>
              </c:pt>
              <c:pt idx="153">
                <c:v>1.19220420532742</c:v>
              </c:pt>
              <c:pt idx="154">
                <c:v>0.95008976245018295</c:v>
              </c:pt>
              <c:pt idx="155">
                <c:v>0.71176554584189089</c:v>
              </c:pt>
              <c:pt idx="156">
                <c:v>0.76257992497837257</c:v>
              </c:pt>
              <c:pt idx="157">
                <c:v>0.78570547394770707</c:v>
              </c:pt>
              <c:pt idx="158">
                <c:v>0.98042109044312165</c:v>
              </c:pt>
              <c:pt idx="159">
                <c:v>1.1147941187166273</c:v>
              </c:pt>
              <c:pt idx="160">
                <c:v>1.21700784870278</c:v>
              </c:pt>
              <c:pt idx="161">
                <c:v>1.2330130486112503</c:v>
              </c:pt>
            </c:numLit>
          </c:val>
          <c:smooth val="0"/>
        </c:ser>
        <c:dLbls>
          <c:showLegendKey val="0"/>
          <c:showVal val="0"/>
          <c:showCatName val="0"/>
          <c:showSerName val="1"/>
          <c:showPercent val="0"/>
          <c:showBubbleSize val="0"/>
        </c:dLbls>
        <c:marker val="1"/>
        <c:smooth val="0"/>
        <c:axId val="185005568"/>
        <c:axId val="185007488"/>
      </c:lineChart>
      <c:catAx>
        <c:axId val="18500556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5007488"/>
        <c:crosses val="autoZero"/>
        <c:auto val="1"/>
        <c:lblAlgn val="ctr"/>
        <c:lblOffset val="100"/>
        <c:tickLblSkip val="1"/>
        <c:tickMarkSkip val="1"/>
        <c:noMultiLvlLbl val="0"/>
      </c:catAx>
      <c:valAx>
        <c:axId val="18500748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00556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62"/>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numLit>
          </c:val>
          <c:smooth val="0"/>
        </c:ser>
        <c:dLbls>
          <c:showLegendKey val="0"/>
          <c:showVal val="0"/>
          <c:showCatName val="0"/>
          <c:showSerName val="0"/>
          <c:showPercent val="0"/>
          <c:showBubbleSize val="0"/>
        </c:dLbls>
        <c:marker val="1"/>
        <c:smooth val="0"/>
        <c:axId val="185281536"/>
        <c:axId val="185377536"/>
      </c:lineChart>
      <c:catAx>
        <c:axId val="1852815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5377536"/>
        <c:crosses val="autoZero"/>
        <c:auto val="1"/>
        <c:lblAlgn val="ctr"/>
        <c:lblOffset val="100"/>
        <c:tickLblSkip val="1"/>
        <c:tickMarkSkip val="1"/>
        <c:noMultiLvlLbl val="0"/>
      </c:catAx>
      <c:valAx>
        <c:axId val="18537753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28153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numLit>
          </c:val>
          <c:smooth val="0"/>
        </c:ser>
        <c:dLbls>
          <c:showLegendKey val="0"/>
          <c:showVal val="0"/>
          <c:showCatName val="0"/>
          <c:showSerName val="0"/>
          <c:showPercent val="0"/>
          <c:showBubbleSize val="0"/>
        </c:dLbls>
        <c:marker val="1"/>
        <c:smooth val="0"/>
        <c:axId val="187927168"/>
        <c:axId val="188064128"/>
      </c:lineChart>
      <c:catAx>
        <c:axId val="1879271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8064128"/>
        <c:crosses val="autoZero"/>
        <c:auto val="1"/>
        <c:lblAlgn val="ctr"/>
        <c:lblOffset val="100"/>
        <c:tickLblSkip val="6"/>
        <c:tickMarkSkip val="1"/>
        <c:noMultiLvlLbl val="0"/>
      </c:catAx>
      <c:valAx>
        <c:axId val="18806412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792716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62"/>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numLit>
          </c:val>
          <c:smooth val="0"/>
        </c:ser>
        <c:dLbls>
          <c:showLegendKey val="0"/>
          <c:showVal val="0"/>
          <c:showCatName val="0"/>
          <c:showSerName val="0"/>
          <c:showPercent val="0"/>
          <c:showBubbleSize val="0"/>
        </c:dLbls>
        <c:marker val="1"/>
        <c:smooth val="0"/>
        <c:axId val="189284736"/>
        <c:axId val="18928627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numLit>
          </c:val>
          <c:smooth val="0"/>
        </c:ser>
        <c:dLbls>
          <c:showLegendKey val="0"/>
          <c:showVal val="0"/>
          <c:showCatName val="0"/>
          <c:showSerName val="0"/>
          <c:showPercent val="0"/>
          <c:showBubbleSize val="0"/>
        </c:dLbls>
        <c:marker val="1"/>
        <c:smooth val="0"/>
        <c:axId val="189287808"/>
        <c:axId val="189305984"/>
      </c:lineChart>
      <c:catAx>
        <c:axId val="1892847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9286272"/>
        <c:crosses val="autoZero"/>
        <c:auto val="1"/>
        <c:lblAlgn val="ctr"/>
        <c:lblOffset val="100"/>
        <c:tickLblSkip val="1"/>
        <c:tickMarkSkip val="1"/>
        <c:noMultiLvlLbl val="0"/>
      </c:catAx>
      <c:valAx>
        <c:axId val="18928627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9284736"/>
        <c:crosses val="autoZero"/>
        <c:crossBetween val="between"/>
        <c:majorUnit val="100"/>
        <c:minorUnit val="100"/>
      </c:valAx>
      <c:catAx>
        <c:axId val="189287808"/>
        <c:scaling>
          <c:orientation val="minMax"/>
        </c:scaling>
        <c:delete val="1"/>
        <c:axPos val="b"/>
        <c:numFmt formatCode="0.0" sourceLinked="1"/>
        <c:majorTickMark val="out"/>
        <c:minorTickMark val="none"/>
        <c:tickLblPos val="none"/>
        <c:crossAx val="189305984"/>
        <c:crosses val="autoZero"/>
        <c:auto val="1"/>
        <c:lblAlgn val="ctr"/>
        <c:lblOffset val="100"/>
        <c:noMultiLvlLbl val="0"/>
      </c:catAx>
      <c:valAx>
        <c:axId val="18930598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8928780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2"/>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numLit>
          </c:val>
          <c:smooth val="0"/>
        </c:ser>
        <c:dLbls>
          <c:showLegendKey val="0"/>
          <c:showVal val="0"/>
          <c:showCatName val="0"/>
          <c:showSerName val="0"/>
          <c:showPercent val="0"/>
          <c:showBubbleSize val="0"/>
        </c:dLbls>
        <c:marker val="1"/>
        <c:smooth val="0"/>
        <c:axId val="189828480"/>
        <c:axId val="239056000"/>
      </c:lineChart>
      <c:catAx>
        <c:axId val="1898284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9056000"/>
        <c:crosses val="autoZero"/>
        <c:auto val="1"/>
        <c:lblAlgn val="ctr"/>
        <c:lblOffset val="100"/>
        <c:tickLblSkip val="1"/>
        <c:tickMarkSkip val="1"/>
        <c:noMultiLvlLbl val="0"/>
      </c:catAx>
      <c:valAx>
        <c:axId val="239056000"/>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982848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2015</c:v>
                  </c:pt>
                  <c:pt idx="8">
                    <c:v>2016</c:v>
                  </c:pt>
                </c:lvl>
              </c:multiLvlStrCache>
            </c:multiLvlStrRef>
          </c:cat>
          <c:val>
            <c:numRef>
              <c:f>'9lay_off'!$E$15:$Q$15</c:f>
              <c:numCache>
                <c:formatCode>#,##0</c:formatCode>
                <c:ptCount val="13"/>
                <c:pt idx="0">
                  <c:v>1089</c:v>
                </c:pt>
                <c:pt idx="1">
                  <c:v>554</c:v>
                </c:pt>
                <c:pt idx="2">
                  <c:v>491</c:v>
                </c:pt>
                <c:pt idx="3">
                  <c:v>423</c:v>
                </c:pt>
                <c:pt idx="4">
                  <c:v>800</c:v>
                </c:pt>
                <c:pt idx="5">
                  <c:v>1171</c:v>
                </c:pt>
                <c:pt idx="6">
                  <c:v>1614</c:v>
                </c:pt>
                <c:pt idx="7">
                  <c:v>1428</c:v>
                </c:pt>
                <c:pt idx="8">
                  <c:v>1549</c:v>
                </c:pt>
                <c:pt idx="9">
                  <c:v>1313</c:v>
                </c:pt>
                <c:pt idx="10">
                  <c:v>1226</c:v>
                </c:pt>
                <c:pt idx="11">
                  <c:v>885</c:v>
                </c:pt>
                <c:pt idx="12">
                  <c:v>1135</c:v>
                </c:pt>
              </c:numCache>
            </c:numRef>
          </c:val>
        </c:ser>
        <c:dLbls>
          <c:showLegendKey val="0"/>
          <c:showVal val="0"/>
          <c:showCatName val="0"/>
          <c:showSerName val="0"/>
          <c:showPercent val="0"/>
          <c:showBubbleSize val="0"/>
        </c:dLbls>
        <c:gapWidth val="150"/>
        <c:axId val="171353600"/>
        <c:axId val="171355136"/>
      </c:barChart>
      <c:catAx>
        <c:axId val="17135360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71355136"/>
        <c:crosses val="autoZero"/>
        <c:auto val="1"/>
        <c:lblAlgn val="ctr"/>
        <c:lblOffset val="100"/>
        <c:tickLblSkip val="1"/>
        <c:tickMarkSkip val="1"/>
        <c:noMultiLvlLbl val="0"/>
      </c:catAx>
      <c:valAx>
        <c:axId val="1713551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13536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0.84444444444444444</c:v>
                </c:pt>
                <c:pt idx="1">
                  <c:v>0.90476190476190477</c:v>
                </c:pt>
                <c:pt idx="2">
                  <c:v>0.88235294117647056</c:v>
                </c:pt>
                <c:pt idx="3">
                  <c:v>1.1111111111111109</c:v>
                </c:pt>
                <c:pt idx="4">
                  <c:v>0.9508196721311476</c:v>
                </c:pt>
                <c:pt idx="5">
                  <c:v>1.3095238095238095</c:v>
                </c:pt>
                <c:pt idx="6">
                  <c:v>1.1857142857142857</c:v>
                </c:pt>
                <c:pt idx="7">
                  <c:v>1.196629213483146</c:v>
                </c:pt>
                <c:pt idx="8">
                  <c:v>0.68421052631578949</c:v>
                </c:pt>
                <c:pt idx="9">
                  <c:v>1.2</c:v>
                </c:pt>
                <c:pt idx="10">
                  <c:v>0.94736842105263153</c:v>
                </c:pt>
                <c:pt idx="11">
                  <c:v>1.4666666666666668</c:v>
                </c:pt>
                <c:pt idx="12">
                  <c:v>1.1851851851851851</c:v>
                </c:pt>
                <c:pt idx="13">
                  <c:v>0.70212765957446799</c:v>
                </c:pt>
                <c:pt idx="14">
                  <c:v>1.1388888888888888</c:v>
                </c:pt>
                <c:pt idx="15">
                  <c:v>1.2549019607843139</c:v>
                </c:pt>
                <c:pt idx="16">
                  <c:v>1.1081081081081079</c:v>
                </c:pt>
                <c:pt idx="17">
                  <c:v>1.0476190476190477</c:v>
                </c:pt>
              </c:numCache>
            </c:numRef>
          </c:val>
        </c:ser>
        <c:dLbls>
          <c:showLegendKey val="0"/>
          <c:showVal val="0"/>
          <c:showCatName val="0"/>
          <c:showSerName val="0"/>
          <c:showPercent val="0"/>
          <c:showBubbleSize val="0"/>
        </c:dLbls>
        <c:axId val="152989056"/>
        <c:axId val="152990848"/>
      </c:radarChart>
      <c:catAx>
        <c:axId val="1529890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52990848"/>
        <c:crosses val="autoZero"/>
        <c:auto val="0"/>
        <c:lblAlgn val="ctr"/>
        <c:lblOffset val="100"/>
        <c:noMultiLvlLbl val="0"/>
      </c:catAx>
      <c:valAx>
        <c:axId val="15299084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529890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171404288"/>
        <c:axId val="171406080"/>
      </c:barChart>
      <c:catAx>
        <c:axId val="1714042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71406080"/>
        <c:crosses val="autoZero"/>
        <c:auto val="1"/>
        <c:lblAlgn val="ctr"/>
        <c:lblOffset val="100"/>
        <c:tickLblSkip val="1"/>
        <c:tickMarkSkip val="1"/>
        <c:noMultiLvlLbl val="0"/>
      </c:catAx>
      <c:valAx>
        <c:axId val="1714060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14042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171430656"/>
        <c:axId val="171432192"/>
      </c:barChart>
      <c:catAx>
        <c:axId val="17143065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71432192"/>
        <c:crosses val="autoZero"/>
        <c:auto val="1"/>
        <c:lblAlgn val="ctr"/>
        <c:lblOffset val="100"/>
        <c:tickLblSkip val="1"/>
        <c:tickMarkSkip val="1"/>
        <c:noMultiLvlLbl val="0"/>
      </c:catAx>
      <c:valAx>
        <c:axId val="17143219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14306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72167936"/>
        <c:axId val="172169472"/>
      </c:barChart>
      <c:catAx>
        <c:axId val="172167936"/>
        <c:scaling>
          <c:orientation val="maxMin"/>
        </c:scaling>
        <c:delete val="0"/>
        <c:axPos val="l"/>
        <c:majorTickMark val="none"/>
        <c:minorTickMark val="none"/>
        <c:tickLblPos val="none"/>
        <c:spPr>
          <a:ln w="3175">
            <a:solidFill>
              <a:srgbClr val="333333"/>
            </a:solidFill>
            <a:prstDash val="solid"/>
          </a:ln>
        </c:spPr>
        <c:crossAx val="172169472"/>
        <c:crosses val="autoZero"/>
        <c:auto val="1"/>
        <c:lblAlgn val="ctr"/>
        <c:lblOffset val="100"/>
        <c:tickMarkSkip val="1"/>
        <c:noMultiLvlLbl val="0"/>
      </c:catAx>
      <c:valAx>
        <c:axId val="172169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1679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72193280"/>
        <c:axId val="172194816"/>
      </c:barChart>
      <c:catAx>
        <c:axId val="172193280"/>
        <c:scaling>
          <c:orientation val="maxMin"/>
        </c:scaling>
        <c:delete val="0"/>
        <c:axPos val="l"/>
        <c:majorTickMark val="none"/>
        <c:minorTickMark val="none"/>
        <c:tickLblPos val="none"/>
        <c:spPr>
          <a:ln w="3175">
            <a:solidFill>
              <a:srgbClr val="333333"/>
            </a:solidFill>
            <a:prstDash val="solid"/>
          </a:ln>
        </c:spPr>
        <c:crossAx val="172194816"/>
        <c:crosses val="autoZero"/>
        <c:auto val="1"/>
        <c:lblAlgn val="ctr"/>
        <c:lblOffset val="100"/>
        <c:tickMarkSkip val="1"/>
        <c:noMultiLvlLbl val="0"/>
      </c:catAx>
      <c:valAx>
        <c:axId val="17219481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19328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72214528"/>
        <c:axId val="172224512"/>
      </c:barChart>
      <c:catAx>
        <c:axId val="172214528"/>
        <c:scaling>
          <c:orientation val="maxMin"/>
        </c:scaling>
        <c:delete val="0"/>
        <c:axPos val="l"/>
        <c:majorTickMark val="none"/>
        <c:minorTickMark val="none"/>
        <c:tickLblPos val="none"/>
        <c:spPr>
          <a:ln w="3175">
            <a:solidFill>
              <a:srgbClr val="333333"/>
            </a:solidFill>
            <a:prstDash val="solid"/>
          </a:ln>
        </c:spPr>
        <c:crossAx val="172224512"/>
        <c:crosses val="autoZero"/>
        <c:auto val="1"/>
        <c:lblAlgn val="ctr"/>
        <c:lblOffset val="100"/>
        <c:tickMarkSkip val="1"/>
        <c:noMultiLvlLbl val="0"/>
      </c:catAx>
      <c:valAx>
        <c:axId val="1722245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21452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72231680"/>
        <c:axId val="172241664"/>
      </c:barChart>
      <c:catAx>
        <c:axId val="172231680"/>
        <c:scaling>
          <c:orientation val="maxMin"/>
        </c:scaling>
        <c:delete val="0"/>
        <c:axPos val="l"/>
        <c:majorTickMark val="none"/>
        <c:minorTickMark val="none"/>
        <c:tickLblPos val="none"/>
        <c:spPr>
          <a:ln w="3175">
            <a:solidFill>
              <a:srgbClr val="333333"/>
            </a:solidFill>
            <a:prstDash val="solid"/>
          </a:ln>
        </c:spPr>
        <c:crossAx val="172241664"/>
        <c:crosses val="autoZero"/>
        <c:auto val="1"/>
        <c:lblAlgn val="ctr"/>
        <c:lblOffset val="100"/>
        <c:tickMarkSkip val="1"/>
        <c:noMultiLvlLbl val="0"/>
      </c:catAx>
      <c:valAx>
        <c:axId val="17224166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23168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6.1175950936921408</c:v>
                </c:pt>
                <c:pt idx="1">
                  <c:v>5.3590892094229625</c:v>
                </c:pt>
                <c:pt idx="2">
                  <c:v>5.0561233458051857</c:v>
                </c:pt>
                <c:pt idx="3">
                  <c:v>4.1260567551558935</c:v>
                </c:pt>
                <c:pt idx="4">
                  <c:v>2.5350413654654735</c:v>
                </c:pt>
                <c:pt idx="5">
                  <c:v>-7.6380813953488396</c:v>
                </c:pt>
                <c:pt idx="6">
                  <c:v>-2.913244614726207</c:v>
                </c:pt>
                <c:pt idx="7">
                  <c:v>-2.5690595867165156</c:v>
                </c:pt>
                <c:pt idx="8">
                  <c:v>-2.156398329671172</c:v>
                </c:pt>
                <c:pt idx="9">
                  <c:v>-1.8331172557437769</c:v>
                </c:pt>
              </c:numCache>
            </c:numRef>
          </c:val>
        </c:ser>
        <c:dLbls>
          <c:showLegendKey val="0"/>
          <c:showVal val="0"/>
          <c:showCatName val="0"/>
          <c:showSerName val="0"/>
          <c:showPercent val="0"/>
          <c:showBubbleSize val="0"/>
        </c:dLbls>
        <c:gapWidth val="80"/>
        <c:axId val="172294144"/>
        <c:axId val="172295680"/>
      </c:barChart>
      <c:catAx>
        <c:axId val="172294144"/>
        <c:scaling>
          <c:orientation val="maxMin"/>
        </c:scaling>
        <c:delete val="0"/>
        <c:axPos val="l"/>
        <c:majorTickMark val="none"/>
        <c:minorTickMark val="none"/>
        <c:tickLblPos val="none"/>
        <c:crossAx val="172295680"/>
        <c:crossesAt val="0"/>
        <c:auto val="1"/>
        <c:lblAlgn val="ctr"/>
        <c:lblOffset val="100"/>
        <c:tickMarkSkip val="1"/>
        <c:noMultiLvlLbl val="0"/>
      </c:catAx>
      <c:valAx>
        <c:axId val="172295680"/>
        <c:scaling>
          <c:orientation val="minMax"/>
        </c:scaling>
        <c:delete val="0"/>
        <c:axPos val="t"/>
        <c:numFmt formatCode="0.0" sourceLinked="1"/>
        <c:majorTickMark val="none"/>
        <c:minorTickMark val="none"/>
        <c:tickLblPos val="none"/>
        <c:spPr>
          <a:ln w="9525">
            <a:noFill/>
          </a:ln>
        </c:spPr>
        <c:crossAx val="17229414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10" name="Grupo 9"/>
        <xdr:cNvGrpSpPr/>
      </xdr:nvGrpSpPr>
      <xdr:grpSpPr>
        <a:xfrm>
          <a:off x="66675" y="0"/>
          <a:ext cx="600833" cy="180000"/>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14" name="Grupo 13"/>
        <xdr:cNvGrpSpPr/>
      </xdr:nvGrpSpPr>
      <xdr:grpSpPr>
        <a:xfrm>
          <a:off x="666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69036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690368" cy="17619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10" name="Grupo 9"/>
        <xdr:cNvGrpSpPr/>
      </xdr:nvGrpSpPr>
      <xdr:grpSpPr>
        <a:xfrm>
          <a:off x="66675" y="0"/>
          <a:ext cx="690368" cy="176190"/>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14" name="Grupo 13"/>
        <xdr:cNvGrpSpPr/>
      </xdr:nvGrpSpPr>
      <xdr:grpSpPr>
        <a:xfrm>
          <a:off x="66675" y="0"/>
          <a:ext cx="690368" cy="17619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18" name="Grupo 17"/>
        <xdr:cNvGrpSpPr/>
      </xdr:nvGrpSpPr>
      <xdr:grpSpPr>
        <a:xfrm>
          <a:off x="66675" y="0"/>
          <a:ext cx="690368" cy="176190"/>
          <a:chOff x="4808367" y="7020272"/>
          <a:chExt cx="600833" cy="180000"/>
        </a:xfrm>
      </xdr:grpSpPr>
      <xdr:sp macro="" textlink="">
        <xdr:nvSpPr>
          <xdr:cNvPr id="19" name="Rectângulo 18"/>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22" name="Grupo 21"/>
        <xdr:cNvGrpSpPr/>
      </xdr:nvGrpSpPr>
      <xdr:grpSpPr>
        <a:xfrm>
          <a:off x="66675" y="0"/>
          <a:ext cx="690368" cy="176190"/>
          <a:chOff x="4808367" y="7020272"/>
          <a:chExt cx="600833" cy="180000"/>
        </a:xfrm>
      </xdr:grpSpPr>
      <xdr:sp macro="" textlink="">
        <xdr:nvSpPr>
          <xdr:cNvPr id="23" name="Rectângulo 2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4" name="Rectângulo 2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Rectângulo 2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26" name="Grupo 25"/>
        <xdr:cNvGrpSpPr/>
      </xdr:nvGrpSpPr>
      <xdr:grpSpPr>
        <a:xfrm>
          <a:off x="66675" y="0"/>
          <a:ext cx="690368" cy="176190"/>
          <a:chOff x="4808367" y="7020272"/>
          <a:chExt cx="600833" cy="180000"/>
        </a:xfrm>
      </xdr:grpSpPr>
      <xdr:sp macro="" textlink="">
        <xdr:nvSpPr>
          <xdr:cNvPr id="27" name="Rectângulo 2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8" name="Rectângulo 2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9" name="Rectângulo 2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90725"/>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90725"/>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90725"/>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0.42952</cdr:x>
      <cdr:y>0.26688</cdr:y>
    </cdr:from>
    <cdr:to>
      <cdr:x>0.88472</cdr:x>
      <cdr:y>0.49779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346012" y="462644"/>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6" name="Grupo 5"/>
        <xdr:cNvGrpSpPr/>
      </xdr:nvGrpSpPr>
      <xdr:grpSpPr>
        <a:xfrm>
          <a:off x="6667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1" name="Grupo 10"/>
        <xdr:cNvGrpSpPr/>
      </xdr:nvGrpSpPr>
      <xdr:grpSpPr>
        <a:xfrm>
          <a:off x="66675" y="0"/>
          <a:ext cx="612048" cy="180000"/>
          <a:chOff x="4797152" y="7020272"/>
          <a:chExt cx="612048" cy="180000"/>
        </a:xfrm>
      </xdr:grpSpPr>
      <xdr:sp macro="" textlink="">
        <xdr:nvSpPr>
          <xdr:cNvPr id="12" name="Rectângulo 11"/>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7"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22"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6/7_Julho/dados/p20_crise/1_actualizar_p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_EME_INFOESTAT/1_boletim_2016/7_Julho/bejul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p20"/>
      <sheetName val="Apoio"/>
      <sheetName val="dicas de impressao"/>
      <sheetName val="Folha1"/>
    </sheetNames>
    <sheetDataSet>
      <sheetData sheetId="0">
        <row r="8">
          <cell r="A8">
            <v>37622</v>
          </cell>
          <cell r="D8">
            <v>-0.4195680153255974</v>
          </cell>
          <cell r="E8">
            <v>-10.643879355142944</v>
          </cell>
          <cell r="F8">
            <v>-36.937616019697764</v>
          </cell>
          <cell r="G8">
            <v>-12.834411555274144</v>
          </cell>
          <cell r="H8">
            <v>-0.15305938255555449</v>
          </cell>
          <cell r="I8">
            <v>-32.750529923888287</v>
          </cell>
          <cell r="J8">
            <v>60.045337883914435</v>
          </cell>
          <cell r="K8">
            <v>-12</v>
          </cell>
          <cell r="L8">
            <v>-32.109981789628847</v>
          </cell>
          <cell r="M8">
            <v>-8.1040474427487172</v>
          </cell>
          <cell r="N8">
            <v>-16.016376869333332</v>
          </cell>
          <cell r="O8">
            <v>402.60199999999998</v>
          </cell>
          <cell r="V8">
            <v>18.363751817939722</v>
          </cell>
          <cell r="W8">
            <v>16.388999999999999</v>
          </cell>
        </row>
        <row r="9">
          <cell r="A9" t="str">
            <v xml:space="preserve"> </v>
          </cell>
          <cell r="D9">
            <v>-0.25519386459911148</v>
          </cell>
          <cell r="E9">
            <v>-11.580579929006193</v>
          </cell>
          <cell r="F9">
            <v>-37.296590378672114</v>
          </cell>
          <cell r="G9">
            <v>-11.553486117026281</v>
          </cell>
          <cell r="H9">
            <v>0.97538264077777814</v>
          </cell>
          <cell r="I9">
            <v>-34.050529923888284</v>
          </cell>
          <cell r="J9">
            <v>63.562004550581101</v>
          </cell>
          <cell r="K9">
            <v>-12</v>
          </cell>
          <cell r="L9">
            <v>-29.161263840910902</v>
          </cell>
          <cell r="M9">
            <v>-7.7091756478769229</v>
          </cell>
          <cell r="N9">
            <v>-14.174660754666666</v>
          </cell>
          <cell r="O9">
            <v>412.49700000000001</v>
          </cell>
          <cell r="V9">
            <v>25.219242230736484</v>
          </cell>
          <cell r="W9">
            <v>17.131</v>
          </cell>
        </row>
        <row r="10">
          <cell r="A10" t="str">
            <v xml:space="preserve"> </v>
          </cell>
          <cell r="D10">
            <v>-0.40454685672655089</v>
          </cell>
          <cell r="E10">
            <v>-13.569316985424997</v>
          </cell>
          <cell r="F10">
            <v>-40.322231404313143</v>
          </cell>
          <cell r="G10">
            <v>-12.005745372556197</v>
          </cell>
          <cell r="H10">
            <v>-3.3579720401111111</v>
          </cell>
          <cell r="I10">
            <v>-36.042196590554944</v>
          </cell>
          <cell r="J10">
            <v>66.645337883914422</v>
          </cell>
          <cell r="K10">
            <v>-9.2278288672750008</v>
          </cell>
          <cell r="L10">
            <v>-28.545879225526281</v>
          </cell>
          <cell r="M10">
            <v>-8.1476371863384625</v>
          </cell>
          <cell r="N10">
            <v>-16.303847729666668</v>
          </cell>
          <cell r="O10">
            <v>421.05799999999999</v>
          </cell>
          <cell r="V10">
            <v>23.4470716207706</v>
          </cell>
          <cell r="W10">
            <v>17.760999999999999</v>
          </cell>
        </row>
        <row r="11">
          <cell r="A11" t="str">
            <v xml:space="preserve"> </v>
          </cell>
          <cell r="D11">
            <v>-0.34759382631481017</v>
          </cell>
          <cell r="E11">
            <v>-15.267016350313886</v>
          </cell>
          <cell r="F11">
            <v>-40.681205763287501</v>
          </cell>
          <cell r="G11">
            <v>-12.075785616197223</v>
          </cell>
          <cell r="H11">
            <v>-6.6343832871111106</v>
          </cell>
          <cell r="I11">
            <v>-36.733863257221621</v>
          </cell>
          <cell r="J11">
            <v>67.945337883914434</v>
          </cell>
          <cell r="K11">
            <v>-10.894495533941667</v>
          </cell>
          <cell r="L11">
            <v>-26.597161276808333</v>
          </cell>
          <cell r="M11">
            <v>-9.2860987247999986</v>
          </cell>
          <cell r="N11">
            <v>-21.544938962999996</v>
          </cell>
          <cell r="O11">
            <v>423.59500000000003</v>
          </cell>
          <cell r="V11">
            <v>12.864659375774767</v>
          </cell>
          <cell r="W11">
            <v>17.834</v>
          </cell>
        </row>
        <row r="12">
          <cell r="A12" t="str">
            <v xml:space="preserve"> </v>
          </cell>
          <cell r="D12">
            <v>-0.5955126529217154</v>
          </cell>
          <cell r="E12">
            <v>-15.705474090536107</v>
          </cell>
          <cell r="F12">
            <v>-40.181205763287501</v>
          </cell>
          <cell r="G12">
            <v>-13.17773402908611</v>
          </cell>
          <cell r="H12">
            <v>-10.575769929555555</v>
          </cell>
          <cell r="I12">
            <v>-35.929696590554954</v>
          </cell>
          <cell r="J12">
            <v>65.695337883914434</v>
          </cell>
          <cell r="K12">
            <v>-11.561162200608335</v>
          </cell>
          <cell r="L12">
            <v>-24.597161276808333</v>
          </cell>
          <cell r="M12">
            <v>-12.752765391466667</v>
          </cell>
          <cell r="N12">
            <v>-24.122387138333334</v>
          </cell>
          <cell r="O12">
            <v>418.53800000000001</v>
          </cell>
          <cell r="V12">
            <v>15.684421534936988</v>
          </cell>
          <cell r="W12">
            <v>17.29</v>
          </cell>
        </row>
        <row r="13">
          <cell r="A13" t="str">
            <v xml:space="preserve"> </v>
          </cell>
          <cell r="D13">
            <v>-0.5040094968383535</v>
          </cell>
          <cell r="E13">
            <v>-13.72876117798055</v>
          </cell>
          <cell r="F13">
            <v>-40.01453909662083</v>
          </cell>
          <cell r="G13">
            <v>-12.799498565975</v>
          </cell>
          <cell r="H13">
            <v>-9.3808905254444461</v>
          </cell>
          <cell r="I13">
            <v>-33.892196590554953</v>
          </cell>
          <cell r="J13">
            <v>62.878671217247778</v>
          </cell>
          <cell r="K13">
            <v>-10.561162200608335</v>
          </cell>
          <cell r="L13">
            <v>-24.597161276808333</v>
          </cell>
          <cell r="M13">
            <v>-14.519432058133333</v>
          </cell>
          <cell r="N13">
            <v>-25.199872385666666</v>
          </cell>
          <cell r="O13">
            <v>414.14499999999998</v>
          </cell>
          <cell r="V13">
            <v>10.681557846506283</v>
          </cell>
          <cell r="W13">
            <v>16.898</v>
          </cell>
        </row>
        <row r="14">
          <cell r="A14">
            <v>37803</v>
          </cell>
          <cell r="D14">
            <v>-0.42560167127144932</v>
          </cell>
          <cell r="E14">
            <v>-11.020903318313884</v>
          </cell>
          <cell r="F14">
            <v>-38.847872429954165</v>
          </cell>
          <cell r="G14">
            <v>-12.273074775641668</v>
          </cell>
          <cell r="H14">
            <v>-8.4664153227777774</v>
          </cell>
          <cell r="I14">
            <v>-31.804696590554951</v>
          </cell>
          <cell r="J14">
            <v>59.145337883914436</v>
          </cell>
          <cell r="K14">
            <v>-9.2278288672750008</v>
          </cell>
          <cell r="L14">
            <v>-23.263827943474997</v>
          </cell>
          <cell r="M14">
            <v>-15.81943205813333</v>
          </cell>
          <cell r="N14">
            <v>-17.292828426</v>
          </cell>
          <cell r="O14">
            <v>419.375</v>
          </cell>
          <cell r="V14">
            <v>11.914483528188491</v>
          </cell>
          <cell r="W14">
            <v>16.498999999999999</v>
          </cell>
        </row>
        <row r="15">
          <cell r="A15" t="str">
            <v xml:space="preserve"> </v>
          </cell>
          <cell r="D15">
            <v>-0.15169013764732531</v>
          </cell>
          <cell r="E15">
            <v>-9.0938539808694401</v>
          </cell>
          <cell r="F15">
            <v>-38.681205763287501</v>
          </cell>
          <cell r="G15">
            <v>-9.6702061386416673</v>
          </cell>
          <cell r="H15">
            <v>-4.5943965047777766</v>
          </cell>
          <cell r="I15">
            <v>-30.308863257221617</v>
          </cell>
          <cell r="J15">
            <v>56.262004550581104</v>
          </cell>
          <cell r="K15">
            <v>-9.5611622006083348</v>
          </cell>
          <cell r="L15">
            <v>-23.597161276808333</v>
          </cell>
          <cell r="M15">
            <v>-14.152765391466666</v>
          </cell>
          <cell r="N15">
            <v>-17.347122313666663</v>
          </cell>
          <cell r="O15">
            <v>420.89100000000002</v>
          </cell>
          <cell r="V15">
            <v>5.8919506889050233</v>
          </cell>
          <cell r="W15">
            <v>16.010000000000002</v>
          </cell>
        </row>
        <row r="16">
          <cell r="A16" t="str">
            <v xml:space="preserve"> </v>
          </cell>
          <cell r="D16">
            <v>7.4680196046134933E-2</v>
          </cell>
          <cell r="E16">
            <v>-8.3144296068694405</v>
          </cell>
          <cell r="F16">
            <v>-37.181205763287501</v>
          </cell>
          <cell r="G16">
            <v>-7.548566413863889</v>
          </cell>
          <cell r="H16">
            <v>-6.7039556228888868</v>
          </cell>
          <cell r="I16">
            <v>-29.308863257221617</v>
          </cell>
          <cell r="J16">
            <v>54.795337883914435</v>
          </cell>
          <cell r="K16">
            <v>-9.5611622006083348</v>
          </cell>
          <cell r="L16">
            <v>-22.263827943474997</v>
          </cell>
          <cell r="M16">
            <v>-12.119432058133333</v>
          </cell>
          <cell r="N16">
            <v>-13.616486837666665</v>
          </cell>
          <cell r="O16">
            <v>440.66800000000001</v>
          </cell>
          <cell r="V16">
            <v>8.1377097213017446</v>
          </cell>
          <cell r="W16">
            <v>16.484999999999999</v>
          </cell>
        </row>
        <row r="17">
          <cell r="A17" t="str">
            <v xml:space="preserve"> </v>
          </cell>
          <cell r="D17">
            <v>0.37873055233654201</v>
          </cell>
          <cell r="E17">
            <v>-8.6861192660916622</v>
          </cell>
          <cell r="F17">
            <v>-37.347872429954165</v>
          </cell>
          <cell r="G17">
            <v>-5.6286262600861114</v>
          </cell>
          <cell r="H17">
            <v>-4.2157190888888865</v>
          </cell>
          <cell r="I17">
            <v>-26.838029923888289</v>
          </cell>
          <cell r="J17">
            <v>55.045337883914442</v>
          </cell>
          <cell r="K17">
            <v>-9.2278288672750008</v>
          </cell>
          <cell r="L17">
            <v>-21.930494610141665</v>
          </cell>
          <cell r="M17">
            <v>-9.7860987248000004</v>
          </cell>
          <cell r="N17">
            <v>-13.302226210333332</v>
          </cell>
          <cell r="O17">
            <v>447.91699999999997</v>
          </cell>
          <cell r="V17">
            <v>-0.48061287175225065</v>
          </cell>
          <cell r="W17">
            <v>17.206</v>
          </cell>
        </row>
        <row r="18">
          <cell r="A18" t="str">
            <v xml:space="preserve"> </v>
          </cell>
          <cell r="D18">
            <v>0.47992064218656139</v>
          </cell>
          <cell r="E18">
            <v>-9.77455379698055</v>
          </cell>
          <cell r="F18">
            <v>-36.181205763287501</v>
          </cell>
          <cell r="G18">
            <v>-4.9446056489750001</v>
          </cell>
          <cell r="H18">
            <v>-3.6357526843333314</v>
          </cell>
          <cell r="I18">
            <v>-25.867196590554954</v>
          </cell>
          <cell r="J18">
            <v>56.262004550581111</v>
          </cell>
          <cell r="K18">
            <v>-9.8944955339416669</v>
          </cell>
          <cell r="L18">
            <v>-20.930494610141668</v>
          </cell>
          <cell r="M18">
            <v>-7.8860987248000001</v>
          </cell>
          <cell r="N18">
            <v>-10.996405345666668</v>
          </cell>
          <cell r="O18">
            <v>453.72699999999998</v>
          </cell>
          <cell r="V18">
            <v>-2.061811753178977</v>
          </cell>
          <cell r="W18">
            <v>18.184999999999999</v>
          </cell>
        </row>
        <row r="19">
          <cell r="A19" t="str">
            <v xml:space="preserve"> </v>
          </cell>
          <cell r="D19">
            <v>0.4917956870175263</v>
          </cell>
          <cell r="E19">
            <v>-9.5607799299805496</v>
          </cell>
          <cell r="F19">
            <v>-35.847872429954165</v>
          </cell>
          <cell r="G19">
            <v>-4.522772902641667</v>
          </cell>
          <cell r="H19">
            <v>0.654739859222224</v>
          </cell>
          <cell r="I19">
            <v>-24.996363257221621</v>
          </cell>
          <cell r="J19">
            <v>56.662004550581116</v>
          </cell>
          <cell r="K19">
            <v>-9.8944955339416669</v>
          </cell>
          <cell r="L19">
            <v>-21.263827943475</v>
          </cell>
          <cell r="M19">
            <v>-8.3860987248000001</v>
          </cell>
          <cell r="N19">
            <v>-12.475131091</v>
          </cell>
          <cell r="O19">
            <v>452.54199999999997</v>
          </cell>
          <cell r="V19">
            <v>3.9882779793469325</v>
          </cell>
          <cell r="W19">
            <v>18.393000000000001</v>
          </cell>
        </row>
        <row r="20">
          <cell r="A20">
            <v>37987</v>
          </cell>
          <cell r="D20">
            <v>0.39227798984150886</v>
          </cell>
          <cell r="E20">
            <v>-8.1422505112027732</v>
          </cell>
          <cell r="F20">
            <v>-34.181205763287501</v>
          </cell>
          <cell r="G20">
            <v>-4.2533531439750005</v>
          </cell>
          <cell r="H20">
            <v>-0.26680649688888713</v>
          </cell>
          <cell r="I20">
            <v>-26.504696590554953</v>
          </cell>
          <cell r="J20">
            <v>57.562004550581115</v>
          </cell>
          <cell r="K20">
            <v>-10.227828867275001</v>
          </cell>
          <cell r="L20">
            <v>-18.930494610141668</v>
          </cell>
          <cell r="M20">
            <v>-8.1527653914666676</v>
          </cell>
          <cell r="N20">
            <v>-13.203672558333331</v>
          </cell>
          <cell r="O20">
            <v>464.45</v>
          </cell>
          <cell r="V20">
            <v>-8.1008583690987059</v>
          </cell>
          <cell r="W20">
            <v>18.734999999999999</v>
          </cell>
        </row>
        <row r="21">
          <cell r="A21" t="str">
            <v xml:space="preserve"> </v>
          </cell>
          <cell r="D21">
            <v>0.36540021778661452</v>
          </cell>
          <cell r="E21">
            <v>-6.9307051733138847</v>
          </cell>
          <cell r="F21">
            <v>-33.847872429954165</v>
          </cell>
          <cell r="G21">
            <v>-5.6677257420861116</v>
          </cell>
          <cell r="H21">
            <v>5.9800998666667292E-2</v>
          </cell>
          <cell r="I21">
            <v>-26.533863257221622</v>
          </cell>
          <cell r="J21">
            <v>58.012004550581111</v>
          </cell>
          <cell r="K21">
            <v>-8.5611622006083348</v>
          </cell>
          <cell r="L21">
            <v>-17.597161276808333</v>
          </cell>
          <cell r="M21">
            <v>-8.0194320581333329</v>
          </cell>
          <cell r="N21">
            <v>-14.827751629999996</v>
          </cell>
          <cell r="O21">
            <v>467.54</v>
          </cell>
          <cell r="V21">
            <v>-3.5243988123569214</v>
          </cell>
          <cell r="W21">
            <v>18.937999999999999</v>
          </cell>
        </row>
        <row r="22">
          <cell r="A22" t="str">
            <v xml:space="preserve"> </v>
          </cell>
          <cell r="D22">
            <v>0.40071209350679915</v>
          </cell>
          <cell r="E22">
            <v>-6.9605702610916618</v>
          </cell>
          <cell r="F22">
            <v>-32.847872429954165</v>
          </cell>
          <cell r="G22">
            <v>-7.490520633308333</v>
          </cell>
          <cell r="H22">
            <v>3.0826646536666673</v>
          </cell>
          <cell r="I22">
            <v>-26.779696590554952</v>
          </cell>
          <cell r="J22">
            <v>58.195337883914441</v>
          </cell>
          <cell r="K22">
            <v>-8.5611622006083348</v>
          </cell>
          <cell r="L22">
            <v>-14.597161276808334</v>
          </cell>
          <cell r="M22">
            <v>-6.7527653914666672</v>
          </cell>
          <cell r="N22">
            <v>-11.449967592333332</v>
          </cell>
          <cell r="O22">
            <v>471.089</v>
          </cell>
          <cell r="V22">
            <v>8.6840579710144805</v>
          </cell>
          <cell r="W22">
            <v>18.919</v>
          </cell>
        </row>
        <row r="23">
          <cell r="A23" t="str">
            <v xml:space="preserve"> </v>
          </cell>
          <cell r="D23">
            <v>0.57272833990354466</v>
          </cell>
          <cell r="E23">
            <v>-7.4002411854249956</v>
          </cell>
          <cell r="F23">
            <v>-32.681205763287501</v>
          </cell>
          <cell r="G23">
            <v>-8.2626899131972227</v>
          </cell>
          <cell r="H23">
            <v>8.8783505541111118</v>
          </cell>
          <cell r="I23">
            <v>-27.279696590554952</v>
          </cell>
          <cell r="J23">
            <v>57.545337883914442</v>
          </cell>
          <cell r="K23">
            <v>-8.2278288672750008</v>
          </cell>
          <cell r="L23">
            <v>-14.930494610141666</v>
          </cell>
          <cell r="M23">
            <v>-5.7527653914666672</v>
          </cell>
          <cell r="N23">
            <v>-12.790163307999999</v>
          </cell>
          <cell r="O23">
            <v>462.05599999999998</v>
          </cell>
          <cell r="V23">
            <v>-2.0038563862244008</v>
          </cell>
          <cell r="W23">
            <v>18.533000000000001</v>
          </cell>
        </row>
        <row r="24">
          <cell r="A24" t="str">
            <v xml:space="preserve"> </v>
          </cell>
          <cell r="D24">
            <v>0.87561786909402284</v>
          </cell>
          <cell r="E24">
            <v>-6.6792755765361065</v>
          </cell>
          <cell r="F24">
            <v>-31.847872429954165</v>
          </cell>
          <cell r="G24">
            <v>-4.9789511588638886</v>
          </cell>
          <cell r="H24">
            <v>12.197804580777779</v>
          </cell>
          <cell r="I24">
            <v>-27.217196590554952</v>
          </cell>
          <cell r="J24">
            <v>55.328671217247773</v>
          </cell>
          <cell r="K24">
            <v>-8.2278288672750008</v>
          </cell>
          <cell r="L24">
            <v>-13.263827943475</v>
          </cell>
          <cell r="M24">
            <v>-5.8860987248000001</v>
          </cell>
          <cell r="N24">
            <v>-9.9092232753333338</v>
          </cell>
          <cell r="O24">
            <v>452.14</v>
          </cell>
          <cell r="V24">
            <v>-3.7948362502166044</v>
          </cell>
          <cell r="W24">
            <v>17.831</v>
          </cell>
        </row>
        <row r="25">
          <cell r="A25" t="str">
            <v xml:space="preserve"> </v>
          </cell>
          <cell r="D25">
            <v>1.0689568904499984</v>
          </cell>
          <cell r="E25">
            <v>-5.0823484616472188</v>
          </cell>
          <cell r="F25">
            <v>-31.347872429954169</v>
          </cell>
          <cell r="G25">
            <v>-2.4117693923083343</v>
          </cell>
          <cell r="H25">
            <v>11.628678126111112</v>
          </cell>
          <cell r="I25">
            <v>-25.829696590554949</v>
          </cell>
          <cell r="J25">
            <v>50.112004550581105</v>
          </cell>
          <cell r="K25">
            <v>-8.2278288672750008</v>
          </cell>
          <cell r="L25">
            <v>-11.930494610141666</v>
          </cell>
          <cell r="M25">
            <v>-6.352765391466666</v>
          </cell>
          <cell r="N25">
            <v>-9.8904226840000007</v>
          </cell>
          <cell r="O25">
            <v>444.67899999999997</v>
          </cell>
          <cell r="V25">
            <v>3.7832399022567298</v>
          </cell>
          <cell r="W25">
            <v>17.315999999999999</v>
          </cell>
        </row>
        <row r="26">
          <cell r="A26">
            <v>38169</v>
          </cell>
          <cell r="D26">
            <v>1.1745197913920828</v>
          </cell>
          <cell r="E26">
            <v>-3.5470947683138854</v>
          </cell>
          <cell r="F26">
            <v>-31.181205763287505</v>
          </cell>
          <cell r="G26">
            <v>-0.1313170458638889</v>
          </cell>
          <cell r="H26">
            <v>8.4960106275555578</v>
          </cell>
          <cell r="I26">
            <v>-23.704696590554956</v>
          </cell>
          <cell r="J26">
            <v>44.178671217247768</v>
          </cell>
          <cell r="K26">
            <v>-8.8944955339416669</v>
          </cell>
          <cell r="L26">
            <v>-11.597161276808334</v>
          </cell>
          <cell r="M26">
            <v>-5.6527653914666667</v>
          </cell>
          <cell r="N26">
            <v>-4.9010320653333341</v>
          </cell>
          <cell r="O26">
            <v>446.09100000000001</v>
          </cell>
          <cell r="V26">
            <v>2.2660835278465186E-3</v>
          </cell>
          <cell r="W26">
            <v>17.151</v>
          </cell>
        </row>
        <row r="27">
          <cell r="A27" t="str">
            <v xml:space="preserve"> </v>
          </cell>
          <cell r="D27">
            <v>1.2113291792240259</v>
          </cell>
          <cell r="E27">
            <v>-1.6986689955361085</v>
          </cell>
          <cell r="F27">
            <v>-30.847872429954169</v>
          </cell>
          <cell r="G27">
            <v>-1.3367399818638892</v>
          </cell>
          <cell r="H27">
            <v>8.4457966240000015</v>
          </cell>
          <cell r="I27">
            <v>-22.267196590554949</v>
          </cell>
          <cell r="J27">
            <v>40.178671217247768</v>
          </cell>
          <cell r="K27">
            <v>-9.2278288672750008</v>
          </cell>
          <cell r="L27">
            <v>-11.597161276808334</v>
          </cell>
          <cell r="M27">
            <v>-5.1194320581333335</v>
          </cell>
          <cell r="N27">
            <v>-3.4059449443333336</v>
          </cell>
          <cell r="O27">
            <v>449.76</v>
          </cell>
          <cell r="V27">
            <v>18.007761228100215</v>
          </cell>
          <cell r="W27">
            <v>17.212</v>
          </cell>
        </row>
        <row r="28">
          <cell r="A28" t="str">
            <v xml:space="preserve"> </v>
          </cell>
          <cell r="D28">
            <v>1.2523432415315374</v>
          </cell>
          <cell r="E28">
            <v>-2.2915195379805526</v>
          </cell>
          <cell r="F28">
            <v>-30.681205763287505</v>
          </cell>
          <cell r="G28">
            <v>-1.3852476784194445</v>
          </cell>
          <cell r="H28">
            <v>6.9133408803333358</v>
          </cell>
          <cell r="I28">
            <v>-22.388029923888286</v>
          </cell>
          <cell r="J28">
            <v>40.945337883914441</v>
          </cell>
          <cell r="K28">
            <v>-9.8944955339416669</v>
          </cell>
          <cell r="L28">
            <v>-12.597161276808334</v>
          </cell>
          <cell r="M28">
            <v>-4.5194320581333329</v>
          </cell>
          <cell r="N28">
            <v>-3.6393319456666671</v>
          </cell>
          <cell r="O28">
            <v>466.529</v>
          </cell>
          <cell r="V28">
            <v>15.490936068640737</v>
          </cell>
          <cell r="W28">
            <v>17.617999999999999</v>
          </cell>
        </row>
        <row r="29">
          <cell r="A29" t="str">
            <v xml:space="preserve"> </v>
          </cell>
          <cell r="D29">
            <v>1.1789722668987819</v>
          </cell>
          <cell r="E29">
            <v>-3.272336111424996</v>
          </cell>
          <cell r="F29">
            <v>-31.181205763287505</v>
          </cell>
          <cell r="G29">
            <v>-2.8516675221972227</v>
          </cell>
          <cell r="H29">
            <v>5.5117380342222235</v>
          </cell>
          <cell r="I29">
            <v>-23.596363257221622</v>
          </cell>
          <cell r="J29">
            <v>43.812004550581101</v>
          </cell>
          <cell r="K29">
            <v>-10.561162200608335</v>
          </cell>
          <cell r="L29">
            <v>-14.597161276808334</v>
          </cell>
          <cell r="M29">
            <v>-5.4860987247999988</v>
          </cell>
          <cell r="N29">
            <v>-8.0422682019999989</v>
          </cell>
          <cell r="O29">
            <v>467.80900000000003</v>
          </cell>
          <cell r="V29">
            <v>-6.8681917211328987</v>
          </cell>
          <cell r="W29">
            <v>18.399999999999999</v>
          </cell>
        </row>
        <row r="30">
          <cell r="A30" t="str">
            <v xml:space="preserve"> </v>
          </cell>
          <cell r="D30">
            <v>0.93275915647423935</v>
          </cell>
          <cell r="E30">
            <v>-4.4912151696472176</v>
          </cell>
          <cell r="F30">
            <v>-31.014539096620833</v>
          </cell>
          <cell r="G30">
            <v>-3.7568602080861115</v>
          </cell>
          <cell r="H30">
            <v>4.3216851586666687</v>
          </cell>
          <cell r="I30">
            <v>-25.179696590554954</v>
          </cell>
          <cell r="J30">
            <v>47.328671217247773</v>
          </cell>
          <cell r="K30">
            <v>-10.561162200608335</v>
          </cell>
          <cell r="L30">
            <v>-16.263827943475</v>
          </cell>
          <cell r="M30">
            <v>-5.9194320581333324</v>
          </cell>
          <cell r="N30">
            <v>-8.1156683873333311</v>
          </cell>
          <cell r="O30">
            <v>471.19</v>
          </cell>
          <cell r="V30">
            <v>14.242839433679123</v>
          </cell>
          <cell r="W30">
            <v>19.631</v>
          </cell>
        </row>
        <row r="31">
          <cell r="A31" t="str">
            <v xml:space="preserve"> </v>
          </cell>
          <cell r="D31">
            <v>0.69295244896015207</v>
          </cell>
          <cell r="E31">
            <v>-5.5876365976472178</v>
          </cell>
          <cell r="F31">
            <v>-30.847872429954165</v>
          </cell>
          <cell r="G31">
            <v>-4.3563642973083345</v>
          </cell>
          <cell r="H31">
            <v>3.820281715111113</v>
          </cell>
          <cell r="I31">
            <v>-26.675529923888281</v>
          </cell>
          <cell r="J31">
            <v>49.345337883914432</v>
          </cell>
          <cell r="K31">
            <v>-10.227828867275001</v>
          </cell>
          <cell r="L31">
            <v>-16.930494610141668</v>
          </cell>
          <cell r="M31">
            <v>-5.352765391466666</v>
          </cell>
          <cell r="N31">
            <v>-5.8046273663333317</v>
          </cell>
          <cell r="O31">
            <v>468.85199999999998</v>
          </cell>
          <cell r="V31">
            <v>5.6013312219866274</v>
          </cell>
          <cell r="W31">
            <v>20.036000000000001</v>
          </cell>
        </row>
        <row r="32">
          <cell r="A32">
            <v>38353</v>
          </cell>
          <cell r="D32">
            <v>0.61606572604850418</v>
          </cell>
          <cell r="E32">
            <v>-5.4302270506472183</v>
          </cell>
          <cell r="F32">
            <v>-29.014539096620837</v>
          </cell>
          <cell r="G32">
            <v>-4.7071241745305556</v>
          </cell>
          <cell r="H32">
            <v>2.908202685666669</v>
          </cell>
          <cell r="I32">
            <v>-27.333863257221619</v>
          </cell>
          <cell r="J32">
            <v>50.878671217247764</v>
          </cell>
          <cell r="K32">
            <v>-7.8944955339416678</v>
          </cell>
          <cell r="L32">
            <v>-13.597161276808334</v>
          </cell>
          <cell r="M32">
            <v>-3.6860987248000003</v>
          </cell>
          <cell r="N32">
            <v>-0.54962763799999959</v>
          </cell>
          <cell r="O32">
            <v>483.447</v>
          </cell>
          <cell r="V32">
            <v>6.2463514302393497</v>
          </cell>
          <cell r="W32">
            <v>20.792000000000002</v>
          </cell>
        </row>
        <row r="33">
          <cell r="A33" t="str">
            <v xml:space="preserve"> </v>
          </cell>
          <cell r="D33">
            <v>0.70902750945441384</v>
          </cell>
          <cell r="E33">
            <v>-6.7799020566472192</v>
          </cell>
          <cell r="F33">
            <v>-28.681205763287505</v>
          </cell>
          <cell r="G33">
            <v>-5.1838586195305547</v>
          </cell>
          <cell r="H33">
            <v>2.4268356445555566</v>
          </cell>
          <cell r="I33">
            <v>-26.792196590554951</v>
          </cell>
          <cell r="J33">
            <v>50.228671217247772</v>
          </cell>
          <cell r="K33">
            <v>-9.2278288672750008</v>
          </cell>
          <cell r="L33">
            <v>-13.597161276808334</v>
          </cell>
          <cell r="M33">
            <v>-3.5860987247999998</v>
          </cell>
          <cell r="N33">
            <v>1.2393340259999996</v>
          </cell>
          <cell r="O33">
            <v>487.62299999999999</v>
          </cell>
          <cell r="V33">
            <v>3.4628576798383603</v>
          </cell>
          <cell r="W33">
            <v>21.152999999999999</v>
          </cell>
        </row>
        <row r="34">
          <cell r="A34" t="str">
            <v xml:space="preserve"> </v>
          </cell>
          <cell r="D34">
            <v>0.88190060052180141</v>
          </cell>
          <cell r="E34">
            <v>-6.8828025516472175</v>
          </cell>
          <cell r="F34">
            <v>-28.347872429954169</v>
          </cell>
          <cell r="G34">
            <v>-5.0118362903083336</v>
          </cell>
          <cell r="H34">
            <v>1.6334798455555559</v>
          </cell>
          <cell r="I34">
            <v>-24.754696590554957</v>
          </cell>
          <cell r="J34">
            <v>47.662004550581109</v>
          </cell>
          <cell r="K34">
            <v>-9.2278288672750008</v>
          </cell>
          <cell r="L34">
            <v>-12.263827943475</v>
          </cell>
          <cell r="M34">
            <v>-4.0860987248000002</v>
          </cell>
          <cell r="N34">
            <v>1.400963972999999</v>
          </cell>
          <cell r="O34">
            <v>484.48700000000002</v>
          </cell>
          <cell r="V34">
            <v>0.4608491572434481</v>
          </cell>
          <cell r="W34">
            <v>21.28</v>
          </cell>
        </row>
        <row r="35">
          <cell r="A35" t="str">
            <v xml:space="preserve"> </v>
          </cell>
          <cell r="D35">
            <v>0.92078674001330674</v>
          </cell>
          <cell r="E35">
            <v>-6.1153648399805514</v>
          </cell>
          <cell r="F35">
            <v>-27.347872429954169</v>
          </cell>
          <cell r="G35">
            <v>-5.5801089088638882</v>
          </cell>
          <cell r="H35">
            <v>1.0515681832222217</v>
          </cell>
          <cell r="I35">
            <v>-22.179696590554954</v>
          </cell>
          <cell r="J35">
            <v>44.178671217247775</v>
          </cell>
          <cell r="K35">
            <v>-10.561162200608335</v>
          </cell>
          <cell r="L35">
            <v>-11.930494610141666</v>
          </cell>
          <cell r="M35">
            <v>-5.4860987247999988</v>
          </cell>
          <cell r="N35">
            <v>0.14309237499999972</v>
          </cell>
          <cell r="O35">
            <v>478.608</v>
          </cell>
          <cell r="V35">
            <v>9.5591531755915291</v>
          </cell>
          <cell r="W35">
            <v>21.059000000000001</v>
          </cell>
        </row>
        <row r="36">
          <cell r="A36" t="str">
            <v xml:space="preserve"> </v>
          </cell>
          <cell r="D36">
            <v>0.893184771639012</v>
          </cell>
          <cell r="E36">
            <v>-5.8642423106472181</v>
          </cell>
          <cell r="F36">
            <v>-26.847872429954169</v>
          </cell>
          <cell r="G36">
            <v>-5.0995108493083334</v>
          </cell>
          <cell r="H36">
            <v>-0.31867788588888835</v>
          </cell>
          <cell r="I36">
            <v>-20.900529923888286</v>
          </cell>
          <cell r="J36">
            <v>42.278671217247769</v>
          </cell>
          <cell r="K36">
            <v>-8.5611622006083348</v>
          </cell>
          <cell r="L36">
            <v>-10.597161276808334</v>
          </cell>
          <cell r="M36">
            <v>-6.6860987247999999</v>
          </cell>
          <cell r="N36">
            <v>-3.5349890830000006</v>
          </cell>
          <cell r="O36">
            <v>470.274</v>
          </cell>
          <cell r="V36">
            <v>9.9397900370522763</v>
          </cell>
          <cell r="W36">
            <v>20.239999999999998</v>
          </cell>
        </row>
        <row r="37">
          <cell r="A37" t="str">
            <v xml:space="preserve"> </v>
          </cell>
          <cell r="D37">
            <v>0.70642279949550657</v>
          </cell>
          <cell r="E37">
            <v>-6.290228596980552</v>
          </cell>
          <cell r="F37">
            <v>-26.347872429954169</v>
          </cell>
          <cell r="G37">
            <v>-6.3236623255305551</v>
          </cell>
          <cell r="H37">
            <v>-0.24358005988888864</v>
          </cell>
          <cell r="I37">
            <v>-24.113029923888288</v>
          </cell>
          <cell r="J37">
            <v>44.828671217247773</v>
          </cell>
          <cell r="K37">
            <v>-8.5611622006083348</v>
          </cell>
          <cell r="L37">
            <v>-10.597161276808334</v>
          </cell>
          <cell r="M37">
            <v>-8.219432058133334</v>
          </cell>
          <cell r="N37">
            <v>-9.3396816526666644</v>
          </cell>
          <cell r="O37">
            <v>463.67599999999999</v>
          </cell>
          <cell r="V37">
            <v>15.697626104540042</v>
          </cell>
          <cell r="W37">
            <v>19.760000000000002</v>
          </cell>
        </row>
        <row r="38">
          <cell r="A38">
            <v>38534</v>
          </cell>
          <cell r="D38">
            <v>0.37555708479048938</v>
          </cell>
          <cell r="E38">
            <v>-8.7360751808694399</v>
          </cell>
          <cell r="F38">
            <v>-26.347872429954169</v>
          </cell>
          <cell r="G38">
            <v>-7.5852549941972214</v>
          </cell>
          <cell r="H38">
            <v>-0.77037191177777709</v>
          </cell>
          <cell r="I38">
            <v>-28.567196590554953</v>
          </cell>
          <cell r="J38">
            <v>49.212004550581099</v>
          </cell>
          <cell r="K38">
            <v>-8.2278288672750008</v>
          </cell>
          <cell r="L38">
            <v>-9.9304946101416665</v>
          </cell>
          <cell r="M38">
            <v>-8.8194320581333319</v>
          </cell>
          <cell r="N38">
            <v>-13.425272105666664</v>
          </cell>
          <cell r="O38">
            <v>460.41199999999998</v>
          </cell>
          <cell r="V38">
            <v>-2.9798323136188687</v>
          </cell>
          <cell r="W38">
            <v>19.376000000000001</v>
          </cell>
        </row>
        <row r="39">
          <cell r="A39" t="str">
            <v xml:space="preserve"> </v>
          </cell>
          <cell r="D39">
            <v>0.18166774481613335</v>
          </cell>
          <cell r="E39">
            <v>-8.2096078532027743</v>
          </cell>
          <cell r="F39">
            <v>-26.514539096620837</v>
          </cell>
          <cell r="G39">
            <v>-9.7884529159750002</v>
          </cell>
          <cell r="H39">
            <v>-0.13252980755555477</v>
          </cell>
          <cell r="I39">
            <v>-32.213029923888286</v>
          </cell>
          <cell r="J39">
            <v>52.028671217247769</v>
          </cell>
          <cell r="K39">
            <v>-8.5611622006083348</v>
          </cell>
          <cell r="L39">
            <v>-10.263827943475</v>
          </cell>
          <cell r="M39">
            <v>-8.8527653914666669</v>
          </cell>
          <cell r="N39">
            <v>-14.008807951</v>
          </cell>
          <cell r="O39">
            <v>464.88799999999998</v>
          </cell>
          <cell r="V39">
            <v>2.5146891699107776</v>
          </cell>
          <cell r="W39">
            <v>19.227</v>
          </cell>
        </row>
        <row r="40">
          <cell r="A40" t="str">
            <v xml:space="preserve"> </v>
          </cell>
          <cell r="D40">
            <v>0.10770551086740301</v>
          </cell>
          <cell r="E40">
            <v>-6.8351575647583287</v>
          </cell>
          <cell r="F40">
            <v>-28.014539096620837</v>
          </cell>
          <cell r="G40">
            <v>-10.689378355641665</v>
          </cell>
          <cell r="H40">
            <v>-1.2917100999998691E-2</v>
          </cell>
          <cell r="I40">
            <v>-32.421363257221621</v>
          </cell>
          <cell r="J40">
            <v>52.528671217247769</v>
          </cell>
          <cell r="K40">
            <v>-9.2278288672750008</v>
          </cell>
          <cell r="L40">
            <v>-11.930494610141666</v>
          </cell>
          <cell r="M40">
            <v>-9.186098724799999</v>
          </cell>
          <cell r="N40">
            <v>-10.008108992666667</v>
          </cell>
          <cell r="O40">
            <v>482.548</v>
          </cell>
          <cell r="V40">
            <v>-3.9645854571352723</v>
          </cell>
          <cell r="W40">
            <v>19.681000000000001</v>
          </cell>
        </row>
        <row r="41">
          <cell r="A41" t="str">
            <v xml:space="preserve"> </v>
          </cell>
          <cell r="D41">
            <v>0.27568893243420134</v>
          </cell>
          <cell r="E41">
            <v>-4.2028151596472174</v>
          </cell>
          <cell r="F41">
            <v>-30.014539096620837</v>
          </cell>
          <cell r="G41">
            <v>-11.346688212419444</v>
          </cell>
          <cell r="H41">
            <v>0.60385824966666812</v>
          </cell>
          <cell r="I41">
            <v>-31.783863257221622</v>
          </cell>
          <cell r="J41">
            <v>51.828671217247773</v>
          </cell>
          <cell r="K41">
            <v>-9.2278288672750008</v>
          </cell>
          <cell r="L41">
            <v>-13.597161276808334</v>
          </cell>
          <cell r="M41">
            <v>-10.8860987248</v>
          </cell>
          <cell r="N41">
            <v>-7.7471351486666657</v>
          </cell>
          <cell r="O41">
            <v>484.73</v>
          </cell>
          <cell r="V41">
            <v>2.9865294266721243</v>
          </cell>
          <cell r="W41">
            <v>20.341000000000001</v>
          </cell>
        </row>
        <row r="42">
          <cell r="A42" t="str">
            <v xml:space="preserve"> </v>
          </cell>
          <cell r="D42">
            <v>0.18487144936621852</v>
          </cell>
          <cell r="E42">
            <v>-3.2918462092027725</v>
          </cell>
          <cell r="F42">
            <v>-31.847872429954169</v>
          </cell>
          <cell r="G42">
            <v>-11.230117334752777</v>
          </cell>
          <cell r="H42">
            <v>-1.5138254976666656</v>
          </cell>
          <cell r="I42">
            <v>-31.488029923888288</v>
          </cell>
          <cell r="J42">
            <v>53.045337883914435</v>
          </cell>
          <cell r="K42">
            <v>-9.8944955339416669</v>
          </cell>
          <cell r="L42">
            <v>-16.597161276808333</v>
          </cell>
          <cell r="M42">
            <v>-11.519432058133333</v>
          </cell>
          <cell r="N42">
            <v>-7.055066801999998</v>
          </cell>
          <cell r="O42">
            <v>486.31099999999998</v>
          </cell>
          <cell r="V42">
            <v>0.91566723776890235</v>
          </cell>
          <cell r="W42">
            <v>21.381</v>
          </cell>
        </row>
        <row r="43">
          <cell r="A43" t="str">
            <v xml:space="preserve"> </v>
          </cell>
          <cell r="D43">
            <v>0.29959293017230526</v>
          </cell>
          <cell r="E43">
            <v>-3.4223937289805506</v>
          </cell>
          <cell r="F43">
            <v>-32.51453909662083</v>
          </cell>
          <cell r="G43">
            <v>-8.8729155538638889</v>
          </cell>
          <cell r="H43">
            <v>0.81215631377777842</v>
          </cell>
          <cell r="I43">
            <v>-31.458863257221619</v>
          </cell>
          <cell r="J43">
            <v>54.362004550581098</v>
          </cell>
          <cell r="K43">
            <v>-9.5611622006083348</v>
          </cell>
          <cell r="L43">
            <v>-18.263827943475</v>
          </cell>
          <cell r="M43">
            <v>-12.586098724800001</v>
          </cell>
          <cell r="N43">
            <v>-4.5404260786666653</v>
          </cell>
          <cell r="O43">
            <v>479.37299999999999</v>
          </cell>
          <cell r="V43">
            <v>7.426421999695032</v>
          </cell>
          <cell r="W43">
            <v>21.57</v>
          </cell>
        </row>
        <row r="44">
          <cell r="A44">
            <v>38718</v>
          </cell>
          <cell r="D44">
            <v>0.26971201261673378</v>
          </cell>
          <cell r="E44">
            <v>-4.238275970091661</v>
          </cell>
          <cell r="F44">
            <v>-33.347872429954165</v>
          </cell>
          <cell r="G44">
            <v>-6.7295426937527774</v>
          </cell>
          <cell r="H44">
            <v>0.74760994877777842</v>
          </cell>
          <cell r="I44">
            <v>-31.679696590554951</v>
          </cell>
          <cell r="J44">
            <v>55.145337883914436</v>
          </cell>
          <cell r="K44">
            <v>-10.894495533941667</v>
          </cell>
          <cell r="L44">
            <v>-19.930494610141668</v>
          </cell>
          <cell r="M44">
            <v>-11.819432058133335</v>
          </cell>
          <cell r="N44">
            <v>-5.0472666013333329</v>
          </cell>
          <cell r="O44">
            <v>491.18400000000003</v>
          </cell>
          <cell r="V44">
            <v>7.7578872740162952</v>
          </cell>
          <cell r="W44">
            <v>22.484999999999999</v>
          </cell>
        </row>
        <row r="45">
          <cell r="A45" t="str">
            <v xml:space="preserve"> </v>
          </cell>
          <cell r="D45">
            <v>0.5349289204826182</v>
          </cell>
          <cell r="E45">
            <v>-4.6807995943138838</v>
          </cell>
          <cell r="F45">
            <v>-33.01453909662083</v>
          </cell>
          <cell r="G45">
            <v>-5.2013381298638883</v>
          </cell>
          <cell r="H45">
            <v>2.2965097293333341</v>
          </cell>
          <cell r="I45">
            <v>-30.550529923888288</v>
          </cell>
          <cell r="J45">
            <v>54.428671217247775</v>
          </cell>
          <cell r="K45">
            <v>-9.8944955339416669</v>
          </cell>
          <cell r="L45">
            <v>-17.263827943475</v>
          </cell>
          <cell r="M45">
            <v>-10.952765391466665</v>
          </cell>
          <cell r="N45">
            <v>-5.9546142906666679</v>
          </cell>
          <cell r="O45">
            <v>487.93599999999998</v>
          </cell>
          <cell r="V45">
            <v>-0.95140781108082884</v>
          </cell>
          <cell r="W45">
            <v>22.620999999999999</v>
          </cell>
        </row>
        <row r="46">
          <cell r="A46" t="str">
            <v xml:space="preserve"> </v>
          </cell>
          <cell r="D46">
            <v>0.43005068889681758</v>
          </cell>
          <cell r="E46">
            <v>-5.3873940904249951</v>
          </cell>
          <cell r="F46">
            <v>-32.347872429954165</v>
          </cell>
          <cell r="G46">
            <v>-7.6786699950861106</v>
          </cell>
          <cell r="H46">
            <v>9.8101490666667554E-2</v>
          </cell>
          <cell r="I46">
            <v>-28.296363257221618</v>
          </cell>
          <cell r="J46">
            <v>51.412004550581109</v>
          </cell>
          <cell r="K46">
            <v>-7.5611622006083339</v>
          </cell>
          <cell r="L46">
            <v>-16.263827943475</v>
          </cell>
          <cell r="M46">
            <v>-9.0527653914666661</v>
          </cell>
          <cell r="N46">
            <v>-10.286709699000001</v>
          </cell>
          <cell r="O46">
            <v>480.16399999999999</v>
          </cell>
          <cell r="V46">
            <v>10.151637429384541</v>
          </cell>
          <cell r="W46">
            <v>22.006</v>
          </cell>
        </row>
        <row r="47">
          <cell r="A47" t="str">
            <v xml:space="preserve"> </v>
          </cell>
          <cell r="D47">
            <v>0.59148779527448125</v>
          </cell>
          <cell r="E47">
            <v>-6.0788557840916617</v>
          </cell>
          <cell r="F47">
            <v>-32.181205763287501</v>
          </cell>
          <cell r="G47">
            <v>-7.6255940967527778</v>
          </cell>
          <cell r="H47">
            <v>1.2519773128888902</v>
          </cell>
          <cell r="I47">
            <v>-26.64219659055496</v>
          </cell>
          <cell r="J47">
            <v>48.912004550581109</v>
          </cell>
          <cell r="K47">
            <v>-5.8944955339416678</v>
          </cell>
          <cell r="L47">
            <v>-16.263827943475</v>
          </cell>
          <cell r="M47">
            <v>-8.219432058133334</v>
          </cell>
          <cell r="N47">
            <v>-8.7879518326666659</v>
          </cell>
          <cell r="O47">
            <v>469.25299999999999</v>
          </cell>
          <cell r="V47">
            <v>-12.392016004364825</v>
          </cell>
          <cell r="W47">
            <v>21.47</v>
          </cell>
        </row>
        <row r="48">
          <cell r="A48" t="str">
            <v xml:space="preserve"> </v>
          </cell>
          <cell r="D48">
            <v>0.46641772919266566</v>
          </cell>
          <cell r="E48">
            <v>-6.4474195945361075</v>
          </cell>
          <cell r="F48">
            <v>-33.01453909662083</v>
          </cell>
          <cell r="G48">
            <v>-9.2196366266416678</v>
          </cell>
          <cell r="H48">
            <v>1.5515991395555568</v>
          </cell>
          <cell r="I48">
            <v>-26.317196590554953</v>
          </cell>
          <cell r="J48">
            <v>46.512004550581104</v>
          </cell>
          <cell r="K48">
            <v>-5.2278288672750008</v>
          </cell>
          <cell r="L48">
            <v>-18.263827943475</v>
          </cell>
          <cell r="M48">
            <v>-8.186098724799999</v>
          </cell>
          <cell r="N48">
            <v>-5.2194589433333345</v>
          </cell>
          <cell r="O48">
            <v>457.00900000000001</v>
          </cell>
          <cell r="V48">
            <v>2.5932080417534698</v>
          </cell>
          <cell r="W48">
            <v>20.838999999999999</v>
          </cell>
        </row>
        <row r="49">
          <cell r="A49" t="str">
            <v xml:space="preserve"> </v>
          </cell>
          <cell r="D49">
            <v>0.7719415966122698</v>
          </cell>
          <cell r="E49">
            <v>-5.29462190675833</v>
          </cell>
          <cell r="F49">
            <v>-34.01453909662083</v>
          </cell>
          <cell r="G49">
            <v>-7.2633226296416664</v>
          </cell>
          <cell r="H49">
            <v>8.6420860374444448</v>
          </cell>
          <cell r="I49">
            <v>-26.692196590554953</v>
          </cell>
          <cell r="J49">
            <v>46.095337883914446</v>
          </cell>
          <cell r="K49">
            <v>-3.2278288672750008</v>
          </cell>
          <cell r="L49">
            <v>-17.930494610141668</v>
          </cell>
          <cell r="M49">
            <v>-6.2860987247999995</v>
          </cell>
          <cell r="N49">
            <v>-1.9798181506666674</v>
          </cell>
          <cell r="O49">
            <v>442.49900000000002</v>
          </cell>
          <cell r="V49">
            <v>-7.6613675541092885E-2</v>
          </cell>
          <cell r="W49">
            <v>20.100000000000001</v>
          </cell>
        </row>
        <row r="50">
          <cell r="A50">
            <v>38899</v>
          </cell>
          <cell r="D50">
            <v>0.86001494652753752</v>
          </cell>
          <cell r="E50">
            <v>-3.3759948089805523</v>
          </cell>
          <cell r="F50">
            <v>-34.51453909662083</v>
          </cell>
          <cell r="G50">
            <v>-7.3130910254194452</v>
          </cell>
          <cell r="H50">
            <v>10.110155183666668</v>
          </cell>
          <cell r="I50">
            <v>-26.275529923888286</v>
          </cell>
          <cell r="J50">
            <v>45.078671217247773</v>
          </cell>
          <cell r="K50">
            <v>-0.89449553394166725</v>
          </cell>
          <cell r="L50">
            <v>-17.930494610141668</v>
          </cell>
          <cell r="M50">
            <v>-3.5194320581333334</v>
          </cell>
          <cell r="N50">
            <v>-1.8418923960000004</v>
          </cell>
          <cell r="O50">
            <v>436.90100000000001</v>
          </cell>
          <cell r="V50">
            <v>1.9595936003737213</v>
          </cell>
          <cell r="W50">
            <v>19.398</v>
          </cell>
        </row>
        <row r="51">
          <cell r="A51" t="str">
            <v xml:space="preserve"> </v>
          </cell>
          <cell r="D51">
            <v>1.0121924995736495</v>
          </cell>
          <cell r="E51">
            <v>-2.2899268296472188</v>
          </cell>
          <cell r="F51">
            <v>-34.181205763287501</v>
          </cell>
          <cell r="G51">
            <v>-6.6204902708638897</v>
          </cell>
          <cell r="H51">
            <v>8.8037128285555557</v>
          </cell>
          <cell r="I51">
            <v>-24.533863257221622</v>
          </cell>
          <cell r="J51">
            <v>43.212004550581106</v>
          </cell>
          <cell r="K51">
            <v>0.43883779939166628</v>
          </cell>
          <cell r="L51">
            <v>-17.597161276808333</v>
          </cell>
          <cell r="M51">
            <v>-1.1527653914666673</v>
          </cell>
          <cell r="N51">
            <v>-4.0271400496666665</v>
          </cell>
          <cell r="O51">
            <v>436.79199999999997</v>
          </cell>
          <cell r="V51">
            <v>2.0331627237776262</v>
          </cell>
          <cell r="W51">
            <v>19.061</v>
          </cell>
        </row>
        <row r="52">
          <cell r="A52" t="str">
            <v xml:space="preserve"> </v>
          </cell>
          <cell r="D52">
            <v>1.0041155013250771</v>
          </cell>
          <cell r="E52">
            <v>-1.4115074164249968</v>
          </cell>
          <cell r="F52">
            <v>-34.01453909662083</v>
          </cell>
          <cell r="G52">
            <v>-6.277399792752778</v>
          </cell>
          <cell r="H52">
            <v>3.9705533630000009</v>
          </cell>
          <cell r="I52">
            <v>-22.375529923888283</v>
          </cell>
          <cell r="J52">
            <v>40.895337883914436</v>
          </cell>
          <cell r="K52">
            <v>-0.89449553394166703</v>
          </cell>
          <cell r="L52">
            <v>-17.930494610141668</v>
          </cell>
          <cell r="M52">
            <v>-1.8527653914666671</v>
          </cell>
          <cell r="N52">
            <v>-7.855960163999999</v>
          </cell>
          <cell r="O52">
            <v>448.73599999999999</v>
          </cell>
          <cell r="V52">
            <v>-5.1374145703068201</v>
          </cell>
          <cell r="W52">
            <v>19.367000000000001</v>
          </cell>
        </row>
        <row r="53">
          <cell r="A53" t="str">
            <v xml:space="preserve"> </v>
          </cell>
          <cell r="D53">
            <v>1.1665853868007323</v>
          </cell>
          <cell r="E53">
            <v>-2.1413009485361072</v>
          </cell>
          <cell r="F53">
            <v>-34.51453909662083</v>
          </cell>
          <cell r="G53">
            <v>-4.3076182261972216</v>
          </cell>
          <cell r="H53">
            <v>5.4758612658888906</v>
          </cell>
          <cell r="I53">
            <v>-21.154696590554952</v>
          </cell>
          <cell r="J53">
            <v>40.178671217247768</v>
          </cell>
          <cell r="K53">
            <v>-2.5611622006083339</v>
          </cell>
          <cell r="L53">
            <v>-18.930494610141668</v>
          </cell>
          <cell r="M53">
            <v>-1.2527653914666668</v>
          </cell>
          <cell r="N53">
            <v>-10.552612018666666</v>
          </cell>
          <cell r="O53">
            <v>453.02800000000002</v>
          </cell>
          <cell r="V53">
            <v>8.8493062522478247</v>
          </cell>
          <cell r="W53">
            <v>20.341999999999999</v>
          </cell>
        </row>
        <row r="54">
          <cell r="A54" t="str">
            <v xml:space="preserve"> </v>
          </cell>
          <cell r="D54">
            <v>1.1693040459021973</v>
          </cell>
          <cell r="E54">
            <v>-0.96094181698055225</v>
          </cell>
          <cell r="F54">
            <v>-34.181205763287501</v>
          </cell>
          <cell r="G54">
            <v>-2.9082781095305563</v>
          </cell>
          <cell r="H54">
            <v>7.778159713222224</v>
          </cell>
          <cell r="I54">
            <v>-21.463029923888286</v>
          </cell>
          <cell r="J54">
            <v>40.178671217247768</v>
          </cell>
          <cell r="K54">
            <v>-2.5611622006083343</v>
          </cell>
          <cell r="L54">
            <v>-17.930494610141668</v>
          </cell>
          <cell r="M54">
            <v>-1.552765391466667</v>
          </cell>
          <cell r="N54">
            <v>-11.050716439666667</v>
          </cell>
          <cell r="O54">
            <v>457.72800000000001</v>
          </cell>
          <cell r="V54">
            <v>2.6994397389221048</v>
          </cell>
          <cell r="W54">
            <v>21.715</v>
          </cell>
        </row>
        <row r="55">
          <cell r="A55" t="str">
            <v xml:space="preserve"> </v>
          </cell>
          <cell r="D55">
            <v>0.98236945895412642</v>
          </cell>
          <cell r="E55">
            <v>-1.1991800278694404</v>
          </cell>
          <cell r="F55">
            <v>-35.01453909662083</v>
          </cell>
          <cell r="G55">
            <v>-3.0728263519750008</v>
          </cell>
          <cell r="H55">
            <v>8.2149716943333342</v>
          </cell>
          <cell r="I55">
            <v>-21.521363257221619</v>
          </cell>
          <cell r="J55">
            <v>40.195337883914441</v>
          </cell>
          <cell r="K55">
            <v>-3.5611622006083343</v>
          </cell>
          <cell r="L55">
            <v>-18.263827943475</v>
          </cell>
          <cell r="M55">
            <v>-1.4527653914666667</v>
          </cell>
          <cell r="N55">
            <v>-11.057651480666669</v>
          </cell>
          <cell r="O55">
            <v>452.65100000000001</v>
          </cell>
          <cell r="V55">
            <v>-1.1994889751111848</v>
          </cell>
          <cell r="W55">
            <v>21.672999999999998</v>
          </cell>
        </row>
        <row r="56">
          <cell r="A56">
            <v>39083</v>
          </cell>
          <cell r="D56">
            <v>0.81937801740124427</v>
          </cell>
          <cell r="E56">
            <v>8.4606822352781094E-2</v>
          </cell>
          <cell r="F56">
            <v>-33.01453909662083</v>
          </cell>
          <cell r="G56">
            <v>-4.3537977757527786</v>
          </cell>
          <cell r="H56">
            <v>6.3553996196666693</v>
          </cell>
          <cell r="I56">
            <v>-21.842196590554948</v>
          </cell>
          <cell r="J56">
            <v>39.212004550581106</v>
          </cell>
          <cell r="K56">
            <v>-2.5611622006083343</v>
          </cell>
          <cell r="L56">
            <v>-14.930494610141666</v>
          </cell>
          <cell r="M56">
            <v>-2.8194320581333332</v>
          </cell>
          <cell r="N56">
            <v>-10.863142847333334</v>
          </cell>
          <cell r="O56">
            <v>457.63400000000001</v>
          </cell>
          <cell r="V56">
            <v>-5.9345033472046227</v>
          </cell>
          <cell r="W56">
            <v>22.158000000000001</v>
          </cell>
        </row>
        <row r="57">
          <cell r="A57" t="str">
            <v xml:space="preserve"> </v>
          </cell>
          <cell r="D57">
            <v>0.91081922056704334</v>
          </cell>
          <cell r="E57">
            <v>0.80135043413055884</v>
          </cell>
          <cell r="F57">
            <v>-33.01453909662083</v>
          </cell>
          <cell r="G57">
            <v>-3.7148980999750001</v>
          </cell>
          <cell r="H57">
            <v>7.05759881577778</v>
          </cell>
          <cell r="I57">
            <v>-21.904696590554948</v>
          </cell>
          <cell r="J57">
            <v>38.845337883914446</v>
          </cell>
          <cell r="K57">
            <v>-3.2278288672750008</v>
          </cell>
          <cell r="L57">
            <v>-14.263827943475</v>
          </cell>
          <cell r="M57">
            <v>-2.1860987247999994</v>
          </cell>
          <cell r="N57">
            <v>-6.9240618036666675</v>
          </cell>
          <cell r="O57">
            <v>450.83699999999999</v>
          </cell>
          <cell r="V57">
            <v>-1.8133467825130145</v>
          </cell>
          <cell r="W57">
            <v>22.187999999999999</v>
          </cell>
        </row>
        <row r="58">
          <cell r="A58" t="str">
            <v xml:space="preserve"> </v>
          </cell>
          <cell r="D58">
            <v>1.1917791571454821</v>
          </cell>
          <cell r="E58">
            <v>2.2271258810194472</v>
          </cell>
          <cell r="F58">
            <v>-30.181205763287497</v>
          </cell>
          <cell r="G58">
            <v>-3.720080955197222</v>
          </cell>
          <cell r="H58">
            <v>7.2835619424444458</v>
          </cell>
          <cell r="I58">
            <v>-23.704696590554949</v>
          </cell>
          <cell r="J58">
            <v>41.395337883914436</v>
          </cell>
          <cell r="K58">
            <v>-1.8944955339416669</v>
          </cell>
          <cell r="L58">
            <v>-10.263827943475</v>
          </cell>
          <cell r="M58">
            <v>-0.28609872480000026</v>
          </cell>
          <cell r="N58">
            <v>-6.0358799490000008</v>
          </cell>
          <cell r="O58">
            <v>441.35599999999999</v>
          </cell>
          <cell r="V58">
            <v>-10.340107199321324</v>
          </cell>
          <cell r="W58">
            <v>21.812000000000001</v>
          </cell>
        </row>
        <row r="59">
          <cell r="A59" t="str">
            <v xml:space="preserve"> </v>
          </cell>
          <cell r="D59">
            <v>1.3444429237495263</v>
          </cell>
          <cell r="E59">
            <v>2.6420009200194472</v>
          </cell>
          <cell r="F59">
            <v>-29.681205763287497</v>
          </cell>
          <cell r="G59">
            <v>-3.5698245421972223</v>
          </cell>
          <cell r="H59">
            <v>9.7513089098888912</v>
          </cell>
          <cell r="I59">
            <v>-23.917196590554951</v>
          </cell>
          <cell r="J59">
            <v>42.228671217247772</v>
          </cell>
          <cell r="K59">
            <v>-0.89449553394166703</v>
          </cell>
          <cell r="L59">
            <v>-9.5971612768083343</v>
          </cell>
          <cell r="M59">
            <v>0.91390127519999964</v>
          </cell>
          <cell r="N59">
            <v>-6.5909712903333331</v>
          </cell>
          <cell r="O59">
            <v>420.685</v>
          </cell>
          <cell r="V59">
            <v>-1.4868827360718262</v>
          </cell>
          <cell r="W59">
            <v>20.263999999999999</v>
          </cell>
        </row>
        <row r="60">
          <cell r="A60" t="str">
            <v xml:space="preserve"> </v>
          </cell>
          <cell r="D60">
            <v>1.4887502906304302</v>
          </cell>
          <cell r="E60">
            <v>2.5230357834638917</v>
          </cell>
          <cell r="F60">
            <v>-27.347872429954169</v>
          </cell>
          <cell r="G60">
            <v>-3.4475816066416667</v>
          </cell>
          <cell r="H60">
            <v>10.190138090111112</v>
          </cell>
          <cell r="I60">
            <v>-23.525529923888286</v>
          </cell>
          <cell r="J60">
            <v>41.778671217247769</v>
          </cell>
          <cell r="K60">
            <v>-0.2278288672750004</v>
          </cell>
          <cell r="L60">
            <v>-7.9304946101416673</v>
          </cell>
          <cell r="M60">
            <v>1.6139012751999993</v>
          </cell>
          <cell r="N60">
            <v>-10.925792713333331</v>
          </cell>
          <cell r="O60">
            <v>397.48200000000003</v>
          </cell>
          <cell r="V60">
            <v>-2.6759438804608182</v>
          </cell>
          <cell r="W60">
            <v>18.646000000000001</v>
          </cell>
        </row>
        <row r="61">
          <cell r="A61" t="str">
            <v xml:space="preserve"> </v>
          </cell>
          <cell r="D61">
            <v>1.5398455394265009</v>
          </cell>
          <cell r="E61">
            <v>2.7424394271305581</v>
          </cell>
          <cell r="F61">
            <v>-27.014539096620837</v>
          </cell>
          <cell r="G61">
            <v>-2.6042803958638889</v>
          </cell>
          <cell r="H61">
            <v>10.500308701222224</v>
          </cell>
          <cell r="I61">
            <v>-23.358863257221618</v>
          </cell>
          <cell r="J61">
            <v>41.228671217247779</v>
          </cell>
          <cell r="K61">
            <v>1.1055044660583329</v>
          </cell>
          <cell r="L61">
            <v>-9.5971612768083343</v>
          </cell>
          <cell r="M61">
            <v>0.81390127519999966</v>
          </cell>
          <cell r="N61">
            <v>-13.793384204666665</v>
          </cell>
          <cell r="O61">
            <v>388.61900000000003</v>
          </cell>
          <cell r="V61">
            <v>-5.7049070346942727</v>
          </cell>
          <cell r="W61">
            <v>18.143999999999998</v>
          </cell>
        </row>
        <row r="62">
          <cell r="A62">
            <v>39264</v>
          </cell>
          <cell r="D62">
            <v>1.4101510509108066</v>
          </cell>
          <cell r="E62">
            <v>2.0441344034638917</v>
          </cell>
          <cell r="F62">
            <v>-27.014539096620837</v>
          </cell>
          <cell r="G62">
            <v>-2.864081451752778</v>
          </cell>
          <cell r="H62">
            <v>9.2071437667777776</v>
          </cell>
          <cell r="I62">
            <v>-23.700529923888286</v>
          </cell>
          <cell r="J62">
            <v>41.445337883914441</v>
          </cell>
          <cell r="K62">
            <v>0.7721711327249996</v>
          </cell>
          <cell r="L62">
            <v>-9.9304946101416665</v>
          </cell>
          <cell r="M62">
            <v>-1.2860987247999998</v>
          </cell>
          <cell r="N62">
            <v>-13.798110927333333</v>
          </cell>
          <cell r="O62">
            <v>389.57100000000003</v>
          </cell>
          <cell r="V62">
            <v>2.8794612177578172</v>
          </cell>
          <cell r="W62">
            <v>17.896999999999998</v>
          </cell>
        </row>
        <row r="63">
          <cell r="A63" t="str">
            <v xml:space="preserve"> </v>
          </cell>
          <cell r="D63">
            <v>1.4044665290108378</v>
          </cell>
          <cell r="E63">
            <v>1.9013532525750028</v>
          </cell>
          <cell r="F63">
            <v>-25.847872429954169</v>
          </cell>
          <cell r="G63">
            <v>-3.4294883860861116</v>
          </cell>
          <cell r="H63">
            <v>9.6935251024444451</v>
          </cell>
          <cell r="I63">
            <v>-25.083863257221619</v>
          </cell>
          <cell r="J63">
            <v>42.978671217247772</v>
          </cell>
          <cell r="K63">
            <v>0.43883779939166628</v>
          </cell>
          <cell r="L63">
            <v>-8.5971612768083343</v>
          </cell>
          <cell r="M63">
            <v>-1.9527653914666665</v>
          </cell>
          <cell r="N63">
            <v>-10.840179011999998</v>
          </cell>
          <cell r="O63">
            <v>392.03800000000001</v>
          </cell>
          <cell r="V63">
            <v>-6.0750364086086144</v>
          </cell>
          <cell r="W63">
            <v>17.408999999999999</v>
          </cell>
        </row>
        <row r="64">
          <cell r="A64" t="str">
            <v xml:space="preserve"> </v>
          </cell>
          <cell r="D64">
            <v>1.4193790867469924</v>
          </cell>
          <cell r="E64">
            <v>2.2076022823527803</v>
          </cell>
          <cell r="F64">
            <v>-25.014539096620837</v>
          </cell>
          <cell r="G64">
            <v>-4.2016517516416672</v>
          </cell>
          <cell r="H64">
            <v>10.435644479888891</v>
          </cell>
          <cell r="I64">
            <v>-26.025529923888286</v>
          </cell>
          <cell r="J64">
            <v>43.562004550581101</v>
          </cell>
          <cell r="K64">
            <v>0.10550446605833293</v>
          </cell>
          <cell r="L64">
            <v>-7.5971612768083334</v>
          </cell>
          <cell r="M64">
            <v>-2.1527653914666662</v>
          </cell>
          <cell r="N64">
            <v>-6.8066718929999999</v>
          </cell>
          <cell r="O64">
            <v>397.928</v>
          </cell>
          <cell r="V64">
            <v>-13.236353603016692</v>
          </cell>
          <cell r="W64">
            <v>17.971</v>
          </cell>
        </row>
        <row r="65">
          <cell r="A65" t="str">
            <v xml:space="preserve"> </v>
          </cell>
          <cell r="D65">
            <v>1.5151740866933288</v>
          </cell>
          <cell r="E65">
            <v>2.5876045544638919</v>
          </cell>
          <cell r="F65">
            <v>-24.681205763287505</v>
          </cell>
          <cell r="G65">
            <v>-3.9485033900861115</v>
          </cell>
          <cell r="H65">
            <v>10.811449104333335</v>
          </cell>
          <cell r="I65">
            <v>-27.283863257221615</v>
          </cell>
          <cell r="J65">
            <v>44.845337883914432</v>
          </cell>
          <cell r="K65">
            <v>0.10550446605833293</v>
          </cell>
          <cell r="L65">
            <v>-7.5971612768083334</v>
          </cell>
          <cell r="M65">
            <v>-8.6098724800000401E-2</v>
          </cell>
          <cell r="N65">
            <v>-4.6457174949999986</v>
          </cell>
          <cell r="O65">
            <v>398.79300000000001</v>
          </cell>
          <cell r="V65">
            <v>-3.3649833055091727</v>
          </cell>
          <cell r="W65">
            <v>18.82</v>
          </cell>
        </row>
        <row r="66">
          <cell r="A66" t="str">
            <v xml:space="preserve"> </v>
          </cell>
          <cell r="D66">
            <v>1.4726178138646235</v>
          </cell>
          <cell r="E66">
            <v>3.320366128575003</v>
          </cell>
          <cell r="F66">
            <v>-27.681205763287505</v>
          </cell>
          <cell r="G66">
            <v>-3.4726213959750001</v>
          </cell>
          <cell r="H66">
            <v>12.215058563222223</v>
          </cell>
          <cell r="I66">
            <v>-28.404696590554948</v>
          </cell>
          <cell r="J66">
            <v>45.528671217247769</v>
          </cell>
          <cell r="K66">
            <v>-0.56116220060833377</v>
          </cell>
          <cell r="L66">
            <v>-12.263827943475</v>
          </cell>
          <cell r="M66">
            <v>0.24723460853333293</v>
          </cell>
          <cell r="N66">
            <v>-6.5381893103333324</v>
          </cell>
          <cell r="O66">
            <v>397.19200000000001</v>
          </cell>
          <cell r="V66">
            <v>-12.736490209764517</v>
          </cell>
          <cell r="W66">
            <v>19.652999999999999</v>
          </cell>
        </row>
        <row r="67">
          <cell r="A67" t="str">
            <v xml:space="preserve"> </v>
          </cell>
          <cell r="D67">
            <v>1.3469561270411901</v>
          </cell>
          <cell r="E67">
            <v>3.2331663009083358</v>
          </cell>
          <cell r="F67">
            <v>-29.014539096620837</v>
          </cell>
          <cell r="G67">
            <v>-2.566333125086111</v>
          </cell>
          <cell r="H67">
            <v>12.086207702333335</v>
          </cell>
          <cell r="I67">
            <v>-29.750529923888283</v>
          </cell>
          <cell r="J67">
            <v>46.162004550581095</v>
          </cell>
          <cell r="K67">
            <v>0.10550446605833293</v>
          </cell>
          <cell r="L67">
            <v>-13.263827943475</v>
          </cell>
          <cell r="M67">
            <v>-1.0194320581333332</v>
          </cell>
          <cell r="N67">
            <v>-6.6771424109999984</v>
          </cell>
          <cell r="O67">
            <v>390.28</v>
          </cell>
          <cell r="V67">
            <v>-15.136131797610219</v>
          </cell>
          <cell r="W67">
            <v>19.510999999999999</v>
          </cell>
        </row>
        <row r="68">
          <cell r="A68">
            <v>39448</v>
          </cell>
          <cell r="D68">
            <v>1.2803422573512575</v>
          </cell>
          <cell r="E68">
            <v>3.6693035774638916</v>
          </cell>
          <cell r="F68">
            <v>-28.681205763287505</v>
          </cell>
          <cell r="G68">
            <v>-2.109842551086111</v>
          </cell>
          <cell r="H68">
            <v>12.859168985444448</v>
          </cell>
          <cell r="I68">
            <v>-31.950529923888283</v>
          </cell>
          <cell r="J68">
            <v>47.478671217247758</v>
          </cell>
          <cell r="K68">
            <v>-0.2278288672750004</v>
          </cell>
          <cell r="L68">
            <v>-12.263827943475</v>
          </cell>
          <cell r="M68">
            <v>-1.9527653914666665</v>
          </cell>
          <cell r="N68">
            <v>-6.0199418946666654</v>
          </cell>
          <cell r="O68">
            <v>399.67399999999998</v>
          </cell>
          <cell r="V68">
            <v>-3.3870149853992837</v>
          </cell>
          <cell r="W68">
            <v>20.337</v>
          </cell>
        </row>
        <row r="69">
          <cell r="A69" t="str">
            <v xml:space="preserve"> </v>
          </cell>
          <cell r="D69">
            <v>1.2690433181327267</v>
          </cell>
          <cell r="E69">
            <v>3.1558501482416692</v>
          </cell>
          <cell r="F69">
            <v>-26.681205763287505</v>
          </cell>
          <cell r="G69">
            <v>-2.0762515834194448</v>
          </cell>
          <cell r="H69">
            <v>11.355664712666668</v>
          </cell>
          <cell r="I69">
            <v>-33.033863257221618</v>
          </cell>
          <cell r="J69">
            <v>48.662004550581095</v>
          </cell>
          <cell r="K69">
            <v>0.43883779939166628</v>
          </cell>
          <cell r="L69">
            <v>-8.2638279434750004</v>
          </cell>
          <cell r="M69">
            <v>-2.619432058133333</v>
          </cell>
          <cell r="N69">
            <v>-5.575325434999999</v>
          </cell>
          <cell r="O69">
            <v>398.57900000000001</v>
          </cell>
          <cell r="V69">
            <v>2.715386411393883</v>
          </cell>
          <cell r="W69">
            <v>20.754000000000001</v>
          </cell>
        </row>
        <row r="70">
          <cell r="A70" t="str">
            <v xml:space="preserve"> </v>
          </cell>
          <cell r="D70">
            <v>1.4646217517936371</v>
          </cell>
          <cell r="E70">
            <v>2.2530017727972251</v>
          </cell>
          <cell r="F70">
            <v>-24.347872429954169</v>
          </cell>
          <cell r="G70">
            <v>-1.951262170752778</v>
          </cell>
          <cell r="H70">
            <v>11.296433359111115</v>
          </cell>
          <cell r="I70">
            <v>-33.429696590554947</v>
          </cell>
          <cell r="J70">
            <v>47.495337883914431</v>
          </cell>
          <cell r="K70">
            <v>-0.89449553394166703</v>
          </cell>
          <cell r="L70">
            <v>-5.9304946101416673</v>
          </cell>
          <cell r="M70">
            <v>-1.2194320581333336</v>
          </cell>
          <cell r="N70">
            <v>-5.6229730606666664</v>
          </cell>
          <cell r="O70">
            <v>391.02600000000001</v>
          </cell>
          <cell r="V70">
            <v>-7.5479001354751274</v>
          </cell>
          <cell r="W70">
            <v>20.387</v>
          </cell>
        </row>
        <row r="71">
          <cell r="A71" t="str">
            <v xml:space="preserve"> </v>
          </cell>
          <cell r="D71">
            <v>1.5172215301482435</v>
          </cell>
          <cell r="E71">
            <v>0.90681652057500239</v>
          </cell>
          <cell r="F71">
            <v>-23.014539096620837</v>
          </cell>
          <cell r="G71">
            <v>-2.9105124463083336</v>
          </cell>
          <cell r="H71">
            <v>12.304346304444445</v>
          </cell>
          <cell r="I71">
            <v>-32.288029923888288</v>
          </cell>
          <cell r="J71">
            <v>46.012004550581104</v>
          </cell>
          <cell r="K71">
            <v>0.7721711327249996</v>
          </cell>
          <cell r="L71">
            <v>-5.2638279434750004</v>
          </cell>
          <cell r="M71">
            <v>-1.3527653914666669</v>
          </cell>
          <cell r="N71">
            <v>-3.7647028019999991</v>
          </cell>
          <cell r="O71">
            <v>386.34100000000001</v>
          </cell>
          <cell r="V71">
            <v>21.472974396796964</v>
          </cell>
          <cell r="W71">
            <v>19.956</v>
          </cell>
        </row>
        <row r="72">
          <cell r="A72" t="str">
            <v xml:space="preserve"> </v>
          </cell>
          <cell r="D72">
            <v>1.4793298110275228</v>
          </cell>
          <cell r="E72">
            <v>-1.9686886757583304</v>
          </cell>
          <cell r="F72">
            <v>-22.181205763287505</v>
          </cell>
          <cell r="G72">
            <v>-4.2124175469749998</v>
          </cell>
          <cell r="H72">
            <v>12.108082739666669</v>
          </cell>
          <cell r="I72">
            <v>-30.826918812777176</v>
          </cell>
          <cell r="J72">
            <v>46.285615661692219</v>
          </cell>
          <cell r="K72">
            <v>1.1055044660583329</v>
          </cell>
          <cell r="L72">
            <v>-5.2638279434750004</v>
          </cell>
          <cell r="M72">
            <v>-5.2765391466666887E-2</v>
          </cell>
          <cell r="N72">
            <v>-4.8301849749999999</v>
          </cell>
          <cell r="O72">
            <v>383.35700000000003</v>
          </cell>
          <cell r="V72">
            <v>-0.22502461206693747</v>
          </cell>
          <cell r="W72">
            <v>19.513999999999999</v>
          </cell>
        </row>
        <row r="73">
          <cell r="A73" t="str">
            <v xml:space="preserve"> </v>
          </cell>
          <cell r="D73">
            <v>1.0757891264764612</v>
          </cell>
          <cell r="E73">
            <v>-4.1240640795361072</v>
          </cell>
          <cell r="F73">
            <v>-22.847872429954169</v>
          </cell>
          <cell r="G73">
            <v>-7.4435290643083336</v>
          </cell>
          <cell r="H73">
            <v>10.620893945666667</v>
          </cell>
          <cell r="I73">
            <v>-32.032474368332736</v>
          </cell>
          <cell r="J73">
            <v>48.025893439470003</v>
          </cell>
          <cell r="K73">
            <v>0.43883779939166628</v>
          </cell>
          <cell r="L73">
            <v>-5.5971612768083334</v>
          </cell>
          <cell r="M73">
            <v>-0.65276539146666712</v>
          </cell>
          <cell r="N73">
            <v>-2.4317183893333332</v>
          </cell>
          <cell r="O73">
            <v>382.49799999999999</v>
          </cell>
          <cell r="V73">
            <v>10.466268580866478</v>
          </cell>
          <cell r="W73">
            <v>19.492999999999999</v>
          </cell>
        </row>
        <row r="74">
          <cell r="A74">
            <v>39630</v>
          </cell>
          <cell r="D74">
            <v>0.76309135213561363</v>
          </cell>
          <cell r="E74">
            <v>-4.8913850547583291</v>
          </cell>
          <cell r="F74">
            <v>-24.014539096620837</v>
          </cell>
          <cell r="G74">
            <v>-9.8119974557527794</v>
          </cell>
          <cell r="H74">
            <v>7.043763943000001</v>
          </cell>
          <cell r="I74">
            <v>-33.854696590554958</v>
          </cell>
          <cell r="J74">
            <v>50.749504550581122</v>
          </cell>
          <cell r="K74">
            <v>-2.2278288672750004</v>
          </cell>
          <cell r="L74">
            <v>-6.9304946101416673</v>
          </cell>
          <cell r="M74">
            <v>-1.5860987248000005</v>
          </cell>
          <cell r="N74">
            <v>-6.1688286989999996</v>
          </cell>
          <cell r="O74">
            <v>381.77600000000001</v>
          </cell>
          <cell r="V74">
            <v>12.996815924829107</v>
          </cell>
          <cell r="W74">
            <v>19.030999999999999</v>
          </cell>
        </row>
        <row r="75">
          <cell r="A75" t="str">
            <v xml:space="preserve"> </v>
          </cell>
          <cell r="D75">
            <v>0.58559471475344638</v>
          </cell>
          <cell r="E75">
            <v>-3.388408330091663</v>
          </cell>
          <cell r="F75">
            <v>-25.514539096620837</v>
          </cell>
          <cell r="G75">
            <v>-11.233457632530557</v>
          </cell>
          <cell r="H75">
            <v>3.8238773007777787</v>
          </cell>
          <cell r="I75">
            <v>-34.054696590554947</v>
          </cell>
          <cell r="J75">
            <v>49.266171217247781</v>
          </cell>
          <cell r="K75">
            <v>-3.2278288672750008</v>
          </cell>
          <cell r="L75">
            <v>-8.2638279434750004</v>
          </cell>
          <cell r="M75">
            <v>-3.6527653914666671</v>
          </cell>
          <cell r="N75">
            <v>-7.5542070473333327</v>
          </cell>
          <cell r="O75">
            <v>389.94400000000002</v>
          </cell>
          <cell r="V75">
            <v>6.1923162117594854</v>
          </cell>
          <cell r="W75">
            <v>19.100000000000001</v>
          </cell>
        </row>
        <row r="76">
          <cell r="A76" t="str">
            <v xml:space="preserve"> </v>
          </cell>
          <cell r="D76">
            <v>0.50961640573492406</v>
          </cell>
          <cell r="E76">
            <v>-4.3905519239805519</v>
          </cell>
          <cell r="F76">
            <v>-26.847872429954169</v>
          </cell>
          <cell r="G76">
            <v>-11.523878871197224</v>
          </cell>
          <cell r="H76">
            <v>1.0285383350000012</v>
          </cell>
          <cell r="I76">
            <v>-30.063029923888291</v>
          </cell>
          <cell r="J76">
            <v>45.416171217247786</v>
          </cell>
          <cell r="K76">
            <v>-4.8944955339416678</v>
          </cell>
          <cell r="L76">
            <v>-9.9304946101416665</v>
          </cell>
          <cell r="M76">
            <v>-4.4527653914666665</v>
          </cell>
          <cell r="N76">
            <v>-8.0388007749999986</v>
          </cell>
          <cell r="O76">
            <v>395.24299999999999</v>
          </cell>
          <cell r="V76">
            <v>16.418147768630085</v>
          </cell>
          <cell r="W76">
            <v>19.617000000000001</v>
          </cell>
        </row>
        <row r="77">
          <cell r="A77" t="str">
            <v xml:space="preserve"> </v>
          </cell>
          <cell r="D77">
            <v>0.20493576965248064</v>
          </cell>
          <cell r="E77">
            <v>-9.6357893652027737</v>
          </cell>
          <cell r="F77">
            <v>-28.014539096620837</v>
          </cell>
          <cell r="G77">
            <v>-12.615166033752779</v>
          </cell>
          <cell r="H77">
            <v>-2.1814654537777769</v>
          </cell>
          <cell r="I77">
            <v>-28.850529923888285</v>
          </cell>
          <cell r="J77">
            <v>45.232837883914449</v>
          </cell>
          <cell r="K77">
            <v>-8.2278288672750008</v>
          </cell>
          <cell r="L77">
            <v>-11.263827943475</v>
          </cell>
          <cell r="M77">
            <v>-4.5860987247999994</v>
          </cell>
          <cell r="N77">
            <v>-9.8166039626666635</v>
          </cell>
          <cell r="O77">
            <v>400.81400000000002</v>
          </cell>
          <cell r="V77">
            <v>18.774856484730673</v>
          </cell>
          <cell r="W77">
            <v>20.902000000000001</v>
          </cell>
        </row>
        <row r="78">
          <cell r="A78" t="str">
            <v xml:space="preserve"> </v>
          </cell>
          <cell r="D78">
            <v>-0.49946153462001663</v>
          </cell>
          <cell r="E78">
            <v>-16.550337180536108</v>
          </cell>
          <cell r="F78">
            <v>-30.014539096620837</v>
          </cell>
          <cell r="G78">
            <v>-14.777630332975001</v>
          </cell>
          <cell r="H78">
            <v>-3.3783809672222218</v>
          </cell>
          <cell r="I78">
            <v>-31.092196590554948</v>
          </cell>
          <cell r="J78">
            <v>51.782837883914453</v>
          </cell>
          <cell r="K78">
            <v>-14.227828867275001</v>
          </cell>
          <cell r="L78">
            <v>-13.597161276808334</v>
          </cell>
          <cell r="M78">
            <v>-5.9860987247999988</v>
          </cell>
          <cell r="N78">
            <v>-9.5760480369999996</v>
          </cell>
          <cell r="O78">
            <v>408.59800000000001</v>
          </cell>
          <cell r="V78">
            <v>24.835817125536753</v>
          </cell>
          <cell r="W78">
            <v>23.125</v>
          </cell>
        </row>
        <row r="79">
          <cell r="A79" t="str">
            <v xml:space="preserve"> </v>
          </cell>
          <cell r="D79">
            <v>-1.2105122974428704</v>
          </cell>
          <cell r="E79">
            <v>-23.305129478202776</v>
          </cell>
          <cell r="F79">
            <v>-32.51453909662083</v>
          </cell>
          <cell r="G79">
            <v>-17.388141696974998</v>
          </cell>
          <cell r="H79">
            <v>-3.2789629779999991</v>
          </cell>
          <cell r="I79">
            <v>-36.225529923888281</v>
          </cell>
          <cell r="J79">
            <v>61.016171217247781</v>
          </cell>
          <cell r="K79">
            <v>-19.561162200608333</v>
          </cell>
          <cell r="L79">
            <v>-17.263827943475</v>
          </cell>
          <cell r="M79">
            <v>-9.6860987248000008</v>
          </cell>
          <cell r="N79">
            <v>-12.064980301666665</v>
          </cell>
          <cell r="O79">
            <v>416.005</v>
          </cell>
          <cell r="V79">
            <v>37.141647855530493</v>
          </cell>
          <cell r="W79">
            <v>24.202999999999999</v>
          </cell>
        </row>
        <row r="80">
          <cell r="A80">
            <v>39814</v>
          </cell>
          <cell r="D80">
            <v>-1.7169968722358055</v>
          </cell>
          <cell r="E80">
            <v>-27.084198227091665</v>
          </cell>
          <cell r="F80">
            <v>-34.347872429954165</v>
          </cell>
          <cell r="G80">
            <v>-18.030947275197221</v>
          </cell>
          <cell r="H80">
            <v>-6.1250348645555555</v>
          </cell>
          <cell r="I80">
            <v>-39.62552992388828</v>
          </cell>
          <cell r="J80">
            <v>68.832837883914451</v>
          </cell>
          <cell r="K80">
            <v>-20.894495533941669</v>
          </cell>
          <cell r="L80">
            <v>-20.930494610141668</v>
          </cell>
          <cell r="M80">
            <v>-13.119432058133334</v>
          </cell>
          <cell r="N80">
            <v>-11.131399070666667</v>
          </cell>
          <cell r="O80">
            <v>447.96600000000001</v>
          </cell>
          <cell r="V80">
            <v>27.296749438934341</v>
          </cell>
          <cell r="W80">
            <v>27.81</v>
          </cell>
        </row>
        <row r="81">
          <cell r="A81" t="str">
            <v xml:space="preserve"> </v>
          </cell>
          <cell r="D81">
            <v>-2.0860791567433048</v>
          </cell>
          <cell r="E81">
            <v>-30.406109548647219</v>
          </cell>
          <cell r="F81">
            <v>-34.847872429954165</v>
          </cell>
          <cell r="G81">
            <v>-19.881921428308335</v>
          </cell>
          <cell r="H81">
            <v>-11.942451697777779</v>
          </cell>
          <cell r="I81">
            <v>-43.558863257221617</v>
          </cell>
          <cell r="J81">
            <v>76.032837883914453</v>
          </cell>
          <cell r="K81">
            <v>-19.894495533941669</v>
          </cell>
          <cell r="L81">
            <v>-22.263827943474997</v>
          </cell>
          <cell r="M81">
            <v>-15.652765391466668</v>
          </cell>
          <cell r="N81">
            <v>-10.831735255333333</v>
          </cell>
          <cell r="O81">
            <v>469.29899999999998</v>
          </cell>
          <cell r="V81">
            <v>37.696906326006399</v>
          </cell>
          <cell r="W81">
            <v>30.754000000000001</v>
          </cell>
        </row>
        <row r="82">
          <cell r="A82" t="str">
            <v xml:space="preserve"> </v>
          </cell>
          <cell r="D82">
            <v>-2.1662440591765755</v>
          </cell>
          <cell r="E82">
            <v>-29.401866474202773</v>
          </cell>
          <cell r="F82">
            <v>-34.847872429954165</v>
          </cell>
          <cell r="G82">
            <v>-20.350847123197223</v>
          </cell>
          <cell r="H82">
            <v>-17.433202311888888</v>
          </cell>
          <cell r="I82">
            <v>-44.583863257221616</v>
          </cell>
          <cell r="J82">
            <v>79.716171217247776</v>
          </cell>
          <cell r="K82">
            <v>-18.561162200608333</v>
          </cell>
          <cell r="L82">
            <v>-21.930494610141665</v>
          </cell>
          <cell r="M82">
            <v>-15.186098724799999</v>
          </cell>
          <cell r="N82">
            <v>-11.917774348</v>
          </cell>
          <cell r="O82">
            <v>484.13099999999997</v>
          </cell>
          <cell r="V82">
            <v>52.915590910148147</v>
          </cell>
          <cell r="W82">
            <v>32.594999999999999</v>
          </cell>
        </row>
        <row r="83">
          <cell r="A83" t="str">
            <v xml:space="preserve"> </v>
          </cell>
          <cell r="D83">
            <v>-2.1735286743013589</v>
          </cell>
          <cell r="E83">
            <v>-30.088630162202772</v>
          </cell>
          <cell r="F83">
            <v>-35.51453909662083</v>
          </cell>
          <cell r="G83">
            <v>-21.443359201752781</v>
          </cell>
          <cell r="H83">
            <v>-19.083228075333334</v>
          </cell>
          <cell r="I83">
            <v>-43.021363257221623</v>
          </cell>
          <cell r="J83">
            <v>78.332837883914451</v>
          </cell>
          <cell r="K83">
            <v>-17.561162200608333</v>
          </cell>
          <cell r="L83">
            <v>-22.263827943474997</v>
          </cell>
          <cell r="M83">
            <v>-13.586098724799998</v>
          </cell>
          <cell r="N83">
            <v>-9.3331666779999995</v>
          </cell>
          <cell r="O83">
            <v>491.63499999999999</v>
          </cell>
          <cell r="V83">
            <v>26.229508196721319</v>
          </cell>
          <cell r="W83">
            <v>33.633000000000003</v>
          </cell>
        </row>
        <row r="84">
          <cell r="A84" t="str">
            <v xml:space="preserve"> </v>
          </cell>
          <cell r="D84">
            <v>-1.7752585564417993</v>
          </cell>
          <cell r="E84">
            <v>-28.097743792539813</v>
          </cell>
          <cell r="F84">
            <v>-32.832392020015277</v>
          </cell>
          <cell r="G84">
            <v>-20.025912109337963</v>
          </cell>
          <cell r="H84">
            <v>-18.089759934074078</v>
          </cell>
          <cell r="I84">
            <v>-39.775529923888286</v>
          </cell>
          <cell r="J84">
            <v>73.732837883914442</v>
          </cell>
          <cell r="K84">
            <v>-15.658095041855555</v>
          </cell>
          <cell r="L84">
            <v>-18.740794336283333</v>
          </cell>
          <cell r="M84">
            <v>-12.004445368994444</v>
          </cell>
          <cell r="N84">
            <v>-7.2031906715555563</v>
          </cell>
          <cell r="O84">
            <v>489.11500000000001</v>
          </cell>
          <cell r="V84">
            <v>21.848423624489023</v>
          </cell>
          <cell r="W84">
            <v>33.131</v>
          </cell>
        </row>
        <row r="85">
          <cell r="A85" t="str">
            <v xml:space="preserve"> </v>
          </cell>
          <cell r="D85">
            <v>-1.4256145469523978</v>
          </cell>
          <cell r="E85">
            <v>-27.713776173543518</v>
          </cell>
          <cell r="F85">
            <v>-29.859374053059721</v>
          </cell>
          <cell r="G85">
            <v>-17.799673814623148</v>
          </cell>
          <cell r="H85">
            <v>-16.579501319592591</v>
          </cell>
          <cell r="I85">
            <v>-37.017196590554953</v>
          </cell>
          <cell r="J85">
            <v>69.916171217247779</v>
          </cell>
          <cell r="K85">
            <v>-13.004943852636112</v>
          </cell>
          <cell r="L85">
            <v>-15.562651691925</v>
          </cell>
          <cell r="M85">
            <v>-10.130359242955555</v>
          </cell>
          <cell r="N85">
            <v>-4.4973416214444439</v>
          </cell>
          <cell r="O85">
            <v>489.82</v>
          </cell>
          <cell r="V85">
            <v>21.523209274508925</v>
          </cell>
          <cell r="W85">
            <v>32.700000000000003</v>
          </cell>
        </row>
        <row r="86">
          <cell r="A86">
            <v>39995</v>
          </cell>
          <cell r="D86">
            <v>-1.0204633628355559</v>
          </cell>
          <cell r="E86">
            <v>-24.367032919280557</v>
          </cell>
          <cell r="F86">
            <v>-28.189765330720832</v>
          </cell>
          <cell r="G86">
            <v>-14.906795216663888</v>
          </cell>
          <cell r="H86">
            <v>-13.480894312777778</v>
          </cell>
          <cell r="I86">
            <v>-32.896363257221616</v>
          </cell>
          <cell r="J86">
            <v>64.016171217247773</v>
          </cell>
          <cell r="K86">
            <v>-11.804815602150001</v>
          </cell>
          <cell r="L86">
            <v>-13.096257809766668</v>
          </cell>
          <cell r="M86">
            <v>-9.4492430280499988</v>
          </cell>
          <cell r="N86">
            <v>-3.4744103443333327</v>
          </cell>
          <cell r="O86">
            <v>496.68299999999999</v>
          </cell>
          <cell r="V86">
            <v>18.546543706155916</v>
          </cell>
          <cell r="W86">
            <v>32.155000000000001</v>
          </cell>
        </row>
        <row r="87">
          <cell r="A87" t="str">
            <v xml:space="preserve"> </v>
          </cell>
          <cell r="D87">
            <v>-0.60762160472406512</v>
          </cell>
          <cell r="E87">
            <v>-21.498846864180553</v>
          </cell>
          <cell r="F87">
            <v>-28.134301978704162</v>
          </cell>
          <cell r="G87">
            <v>-12.483196166174999</v>
          </cell>
          <cell r="H87">
            <v>-8.4828460465555544</v>
          </cell>
          <cell r="I87">
            <v>-27.896363257221623</v>
          </cell>
          <cell r="J87">
            <v>57.666171217247786</v>
          </cell>
          <cell r="K87">
            <v>-10.803299866683334</v>
          </cell>
          <cell r="L87">
            <v>-13.498095703600001</v>
          </cell>
          <cell r="M87">
            <v>-8.7906706932500001</v>
          </cell>
          <cell r="N87">
            <v>-2.0876649416666662</v>
          </cell>
          <cell r="O87">
            <v>501.66300000000001</v>
          </cell>
          <cell r="V87">
            <v>17.572484761397078</v>
          </cell>
          <cell r="W87">
            <v>31.524999999999999</v>
          </cell>
        </row>
        <row r="88">
          <cell r="A88" t="str">
            <v xml:space="preserve"> </v>
          </cell>
          <cell r="D88">
            <v>-0.24901540847828835</v>
          </cell>
          <cell r="E88">
            <v>-17.239096404413889</v>
          </cell>
          <cell r="F88">
            <v>-29.888776833820831</v>
          </cell>
          <cell r="G88">
            <v>-9.9289260917305544</v>
          </cell>
          <cell r="H88">
            <v>-5.7336305536666652</v>
          </cell>
          <cell r="I88">
            <v>-23.050529923888291</v>
          </cell>
          <cell r="J88">
            <v>52.432837883914452</v>
          </cell>
          <cell r="K88">
            <v>-9.4502101267833325</v>
          </cell>
          <cell r="L88">
            <v>-14.737388135033335</v>
          </cell>
          <cell r="M88">
            <v>-7.4581547794499992</v>
          </cell>
          <cell r="N88">
            <v>-1.6512534483333328</v>
          </cell>
          <cell r="O88">
            <v>510.35599999999999</v>
          </cell>
          <cell r="V88">
            <v>10.154032931178403</v>
          </cell>
          <cell r="W88">
            <v>32.326000000000001</v>
          </cell>
        </row>
        <row r="89">
          <cell r="A89" t="str">
            <v xml:space="preserve"> </v>
          </cell>
          <cell r="D89">
            <v>8.3755968344905243E-2</v>
          </cell>
          <cell r="E89">
            <v>-14.629910387458333</v>
          </cell>
          <cell r="F89">
            <v>-29.565700357787495</v>
          </cell>
          <cell r="G89">
            <v>-7.6846317237083346</v>
          </cell>
          <cell r="H89">
            <v>-3.4641078559999996</v>
          </cell>
          <cell r="I89">
            <v>-20.563029923888291</v>
          </cell>
          <cell r="J89">
            <v>50.182837883914452</v>
          </cell>
          <cell r="K89">
            <v>-7.7886328823166666</v>
          </cell>
          <cell r="L89">
            <v>-15.001861183900003</v>
          </cell>
          <cell r="M89">
            <v>-6.3650940749833325</v>
          </cell>
          <cell r="N89">
            <v>0.19671659466666705</v>
          </cell>
          <cell r="O89">
            <v>517.52599999999995</v>
          </cell>
          <cell r="V89">
            <v>-0.78937001909032967</v>
          </cell>
          <cell r="W89">
            <v>34.146000000000001</v>
          </cell>
        </row>
        <row r="90">
          <cell r="A90" t="str">
            <v xml:space="preserve"> </v>
          </cell>
          <cell r="D90">
            <v>2.305004767581241E-2</v>
          </cell>
          <cell r="E90">
            <v>-13.02475821821389</v>
          </cell>
          <cell r="F90">
            <v>-31.220525436837494</v>
          </cell>
          <cell r="G90">
            <v>-6.4226720636083341</v>
          </cell>
          <cell r="H90">
            <v>-3.3494231412222217</v>
          </cell>
          <cell r="I90">
            <v>-20.913029923888288</v>
          </cell>
          <cell r="J90">
            <v>51.282837883914453</v>
          </cell>
          <cell r="K90">
            <v>-5.8587291544166673</v>
          </cell>
          <cell r="L90">
            <v>-17.111209220133336</v>
          </cell>
          <cell r="M90">
            <v>-6.3440823340500003</v>
          </cell>
          <cell r="N90">
            <v>0.66594687733333391</v>
          </cell>
          <cell r="O90">
            <v>523.67999999999995</v>
          </cell>
          <cell r="V90">
            <v>3.1986106193198083</v>
          </cell>
          <cell r="W90">
            <v>36.079000000000001</v>
          </cell>
        </row>
        <row r="91">
          <cell r="A91" t="str">
            <v xml:space="preserve"> </v>
          </cell>
          <cell r="D91">
            <v>-9.5750249349161112E-2</v>
          </cell>
          <cell r="E91">
            <v>-13.757710047858334</v>
          </cell>
          <cell r="F91">
            <v>-32.201267633870835</v>
          </cell>
          <cell r="G91">
            <v>-5.8549371984194449</v>
          </cell>
          <cell r="H91">
            <v>-2.372352092555555</v>
          </cell>
          <cell r="I91">
            <v>-23.600529923888288</v>
          </cell>
          <cell r="J91">
            <v>54.199504550581118</v>
          </cell>
          <cell r="K91">
            <v>-5.7854113797833335</v>
          </cell>
          <cell r="L91">
            <v>-19.426305698833335</v>
          </cell>
          <cell r="M91">
            <v>-7.4943108493166664</v>
          </cell>
          <cell r="N91">
            <v>1.1335159680000002</v>
          </cell>
          <cell r="O91">
            <v>524.67399999999998</v>
          </cell>
          <cell r="V91">
            <v>-1.5184247885932978</v>
          </cell>
          <cell r="W91">
            <v>36.442</v>
          </cell>
        </row>
        <row r="92">
          <cell r="A92">
            <v>40179</v>
          </cell>
          <cell r="D92">
            <v>-0.24487059951199158</v>
          </cell>
          <cell r="E92">
            <v>-13.393350131502778</v>
          </cell>
          <cell r="F92">
            <v>-34.572118402037496</v>
          </cell>
          <cell r="G92">
            <v>-5.8660126343972223</v>
          </cell>
          <cell r="H92">
            <v>-1.0723471672222216</v>
          </cell>
          <cell r="I92">
            <v>-25.829696590554956</v>
          </cell>
          <cell r="J92">
            <v>55.982837883914449</v>
          </cell>
          <cell r="K92">
            <v>-5.4980234689833338</v>
          </cell>
          <cell r="L92">
            <v>-21.578118754266669</v>
          </cell>
          <cell r="M92">
            <v>-9.91794767855</v>
          </cell>
          <cell r="N92">
            <v>5.3229310333333522E-2</v>
          </cell>
          <cell r="O92">
            <v>560.31200000000001</v>
          </cell>
          <cell r="V92">
            <v>-1.0478573662809021</v>
          </cell>
          <cell r="W92">
            <v>39.527999999999999</v>
          </cell>
        </row>
        <row r="93">
          <cell r="A93" t="str">
            <v xml:space="preserve"> </v>
          </cell>
          <cell r="D93">
            <v>-0.30385197840325784</v>
          </cell>
          <cell r="E93">
            <v>-13.157932500002779</v>
          </cell>
          <cell r="F93">
            <v>-35.892350599620833</v>
          </cell>
          <cell r="G93">
            <v>-4.4991968615083335</v>
          </cell>
          <cell r="H93">
            <v>-1.3662341731111107</v>
          </cell>
          <cell r="I93">
            <v>-27.942196590554953</v>
          </cell>
          <cell r="J93">
            <v>56.599504550581116</v>
          </cell>
          <cell r="K93">
            <v>-5.5151295211500004</v>
          </cell>
          <cell r="L93">
            <v>-23.439879447666666</v>
          </cell>
          <cell r="M93">
            <v>-9.5545227655500007</v>
          </cell>
          <cell r="N93">
            <v>-0.45742249166666632</v>
          </cell>
          <cell r="O93">
            <v>561.31500000000005</v>
          </cell>
          <cell r="V93">
            <v>-9.239480330818628</v>
          </cell>
          <cell r="W93">
            <v>40.128</v>
          </cell>
        </row>
        <row r="94">
          <cell r="A94" t="str">
            <v xml:space="preserve"> </v>
          </cell>
          <cell r="D94">
            <v>-0.17532271970040653</v>
          </cell>
          <cell r="E94">
            <v>-12.183238656869447</v>
          </cell>
          <cell r="F94">
            <v>-36.725395454987499</v>
          </cell>
          <cell r="G94">
            <v>-4.0510618498972226</v>
          </cell>
          <cell r="H94">
            <v>-0.49255114766666624</v>
          </cell>
          <cell r="I94">
            <v>-30.588029923888286</v>
          </cell>
          <cell r="J94">
            <v>55.949504550581118</v>
          </cell>
          <cell r="K94">
            <v>-3.5242706465166673</v>
          </cell>
          <cell r="L94">
            <v>-22.261911681033336</v>
          </cell>
          <cell r="M94">
            <v>-8.4700582512166651</v>
          </cell>
          <cell r="N94">
            <v>0.32745879766666675</v>
          </cell>
          <cell r="O94">
            <v>571.75400000000002</v>
          </cell>
          <cell r="V94">
            <v>-2.0717034513180077</v>
          </cell>
          <cell r="W94">
            <v>41.216000000000001</v>
          </cell>
        </row>
        <row r="95">
          <cell r="A95" t="str">
            <v xml:space="preserve"> </v>
          </cell>
          <cell r="D95">
            <v>1.4065713865308097E-2</v>
          </cell>
          <cell r="E95">
            <v>-11.272562026569446</v>
          </cell>
          <cell r="F95">
            <v>-36.730572295937499</v>
          </cell>
          <cell r="G95">
            <v>-2.6647990670194446</v>
          </cell>
          <cell r="H95">
            <v>-1.2986761369999995</v>
          </cell>
          <cell r="I95">
            <v>-30.233863257221618</v>
          </cell>
          <cell r="J95">
            <v>55.316171217247785</v>
          </cell>
          <cell r="K95">
            <v>-3.4865101823166675</v>
          </cell>
          <cell r="L95">
            <v>-19.045740692633334</v>
          </cell>
          <cell r="M95">
            <v>-7.1121101176166661</v>
          </cell>
          <cell r="N95">
            <v>-0.88569797866666666</v>
          </cell>
          <cell r="O95">
            <v>570.76800000000003</v>
          </cell>
          <cell r="V95">
            <v>-7.496736068164644</v>
          </cell>
          <cell r="W95">
            <v>40.606999999999999</v>
          </cell>
        </row>
        <row r="96">
          <cell r="A96" t="str">
            <v xml:space="preserve"> </v>
          </cell>
          <cell r="D96">
            <v>0.2074700544067356</v>
          </cell>
          <cell r="E96">
            <v>-11.217724787769447</v>
          </cell>
          <cell r="F96">
            <v>-37.043380008787501</v>
          </cell>
          <cell r="G96">
            <v>-2.6156765034750005</v>
          </cell>
          <cell r="H96">
            <v>-0.99666455066666637</v>
          </cell>
          <cell r="I96">
            <v>-31.888029923888286</v>
          </cell>
          <cell r="J96">
            <v>54.549504550581112</v>
          </cell>
          <cell r="K96">
            <v>-3.4671162821500006</v>
          </cell>
          <cell r="L96">
            <v>-16.756902375999999</v>
          </cell>
          <cell r="M96">
            <v>-8.0143886679499996</v>
          </cell>
          <cell r="N96">
            <v>-1.2455331943333334</v>
          </cell>
          <cell r="O96">
            <v>560.75099999999998</v>
          </cell>
          <cell r="V96">
            <v>-7.2590907338140553</v>
          </cell>
          <cell r="W96">
            <v>38.798000000000002</v>
          </cell>
        </row>
        <row r="97">
          <cell r="A97" t="str">
            <v xml:space="preserve"> </v>
          </cell>
          <cell r="D97">
            <v>0.26653089068659314</v>
          </cell>
          <cell r="E97">
            <v>-11.488274061369445</v>
          </cell>
          <cell r="F97">
            <v>-36.247597519670833</v>
          </cell>
          <cell r="G97">
            <v>-2.5163266286083337</v>
          </cell>
          <cell r="H97">
            <v>-2.4127649386666667</v>
          </cell>
          <cell r="I97">
            <v>-33.646363257221623</v>
          </cell>
          <cell r="J97">
            <v>54.799504550581112</v>
          </cell>
          <cell r="K97">
            <v>-3.7019535672500008</v>
          </cell>
          <cell r="L97">
            <v>-17.520369875766665</v>
          </cell>
          <cell r="M97">
            <v>-8.3356401563833327</v>
          </cell>
          <cell r="N97">
            <v>-3.1784117036666664</v>
          </cell>
          <cell r="O97">
            <v>551.86800000000005</v>
          </cell>
          <cell r="V97">
            <v>-12.763339705854515</v>
          </cell>
          <cell r="W97">
            <v>37.19</v>
          </cell>
        </row>
        <row r="98">
          <cell r="A98">
            <v>40360</v>
          </cell>
          <cell r="D98">
            <v>0.17800146482425844</v>
          </cell>
          <cell r="E98">
            <v>-10.915149431336113</v>
          </cell>
          <cell r="F98">
            <v>-35.444426383787494</v>
          </cell>
          <cell r="G98">
            <v>-3.5968732407194444</v>
          </cell>
          <cell r="H98">
            <v>-2.2446220108888886</v>
          </cell>
          <cell r="I98">
            <v>-35.521363257221623</v>
          </cell>
          <cell r="J98">
            <v>56.499504550581115</v>
          </cell>
          <cell r="K98">
            <v>-2.3854122627166667</v>
          </cell>
          <cell r="L98">
            <v>-18.432262023733333</v>
          </cell>
          <cell r="M98">
            <v>-8.8159986338166672</v>
          </cell>
          <cell r="N98">
            <v>-2.5131325219999998</v>
          </cell>
          <cell r="O98">
            <v>548.06700000000001</v>
          </cell>
          <cell r="V98">
            <v>-13.848071808510632</v>
          </cell>
          <cell r="W98">
            <v>35.759</v>
          </cell>
        </row>
        <row r="99">
          <cell r="A99" t="str">
            <v xml:space="preserve"> </v>
          </cell>
          <cell r="D99">
            <v>0.1518296741210009</v>
          </cell>
          <cell r="E99">
            <v>-9.3907161529583352</v>
          </cell>
          <cell r="F99">
            <v>-35.960941114204161</v>
          </cell>
          <cell r="G99">
            <v>-4.2728115224861112</v>
          </cell>
          <cell r="H99">
            <v>-3.8423176372222216</v>
          </cell>
          <cell r="I99">
            <v>-33.917196590554958</v>
          </cell>
          <cell r="J99">
            <v>55.432837883914452</v>
          </cell>
          <cell r="K99">
            <v>-1.978982534916667</v>
          </cell>
          <cell r="L99">
            <v>-21.75167700696667</v>
          </cell>
          <cell r="M99">
            <v>-8.335969052216667</v>
          </cell>
          <cell r="N99">
            <v>-2.3768481243333333</v>
          </cell>
          <cell r="O99">
            <v>549.654</v>
          </cell>
          <cell r="V99">
            <v>-0.52435490547813046</v>
          </cell>
          <cell r="W99">
            <v>34.718000000000004</v>
          </cell>
        </row>
        <row r="100">
          <cell r="A100" t="str">
            <v xml:space="preserve"> </v>
          </cell>
          <cell r="D100">
            <v>0.15503786715129406</v>
          </cell>
          <cell r="E100">
            <v>-6.8397642381361115</v>
          </cell>
          <cell r="F100">
            <v>-36.623053732287502</v>
          </cell>
          <cell r="G100">
            <v>-5.6358851467083335</v>
          </cell>
          <cell r="H100">
            <v>-3.257573382888888</v>
          </cell>
          <cell r="I100">
            <v>-30.988029923888288</v>
          </cell>
          <cell r="J100">
            <v>52.416171217247779</v>
          </cell>
          <cell r="K100">
            <v>-1.2014723698833336</v>
          </cell>
          <cell r="L100">
            <v>-22.410143777966667</v>
          </cell>
          <cell r="M100">
            <v>-8.6543275176499996</v>
          </cell>
          <cell r="N100">
            <v>-0.89116809999999969</v>
          </cell>
          <cell r="O100">
            <v>555.82000000000005</v>
          </cell>
          <cell r="V100">
            <v>-5.4142672140633064</v>
          </cell>
          <cell r="W100">
            <v>35</v>
          </cell>
        </row>
        <row r="101">
          <cell r="A101" t="str">
            <v xml:space="preserve"> </v>
          </cell>
          <cell r="D101">
            <v>-3.9531615188868538E-2</v>
          </cell>
          <cell r="E101">
            <v>-6.8871201605027785</v>
          </cell>
          <cell r="F101">
            <v>-38.901062925637497</v>
          </cell>
          <cell r="G101">
            <v>-6.7563947148861123</v>
          </cell>
          <cell r="H101">
            <v>-3.7735505248888876</v>
          </cell>
          <cell r="I101">
            <v>-33.57552992388829</v>
          </cell>
          <cell r="J101">
            <v>53.666171217247786</v>
          </cell>
          <cell r="K101">
            <v>-2.2191864267500008</v>
          </cell>
          <cell r="L101">
            <v>-26.831059115300004</v>
          </cell>
          <cell r="M101">
            <v>-9.1185087638833338</v>
          </cell>
          <cell r="N101">
            <v>-0.47542762499999958</v>
          </cell>
          <cell r="O101">
            <v>550.846</v>
          </cell>
          <cell r="V101">
            <v>-13.290878270032525</v>
          </cell>
          <cell r="W101">
            <v>35.823</v>
          </cell>
        </row>
        <row r="102">
          <cell r="A102" t="str">
            <v xml:space="preserve"> </v>
          </cell>
          <cell r="D102">
            <v>-0.31293659928690387</v>
          </cell>
          <cell r="E102">
            <v>-6.7934039413361118</v>
          </cell>
          <cell r="F102">
            <v>-40.071574313104172</v>
          </cell>
          <cell r="G102">
            <v>-7.4609039694305563</v>
          </cell>
          <cell r="H102">
            <v>-2.2130369563333327</v>
          </cell>
          <cell r="I102">
            <v>-38.43802992388828</v>
          </cell>
          <cell r="J102">
            <v>57.032837883914453</v>
          </cell>
          <cell r="K102">
            <v>-1.5616589576500004</v>
          </cell>
          <cell r="L102">
            <v>-26.886234210233336</v>
          </cell>
          <cell r="M102">
            <v>-9.5887578386833336</v>
          </cell>
          <cell r="N102">
            <v>-0.34726796033333329</v>
          </cell>
          <cell r="O102">
            <v>546.92600000000004</v>
          </cell>
          <cell r="V102">
            <v>-6.4587281877001583</v>
          </cell>
          <cell r="W102">
            <v>36.856000000000002</v>
          </cell>
        </row>
        <row r="103">
          <cell r="A103" t="str">
            <v xml:space="preserve"> </v>
          </cell>
          <cell r="D103">
            <v>-0.79885527243387755</v>
          </cell>
          <cell r="E103">
            <v>-8.4538399109583349</v>
          </cell>
          <cell r="F103">
            <v>-42.268823956804169</v>
          </cell>
          <cell r="G103">
            <v>-7.8424959122527786</v>
          </cell>
          <cell r="H103">
            <v>-2.7716326722222218</v>
          </cell>
          <cell r="I103">
            <v>-43.721363257221618</v>
          </cell>
          <cell r="J103">
            <v>62.199504550581118</v>
          </cell>
          <cell r="K103">
            <v>-2.746312114083334</v>
          </cell>
          <cell r="L103">
            <v>-29.477403128033334</v>
          </cell>
          <cell r="M103">
            <v>-10.948681085283333</v>
          </cell>
          <cell r="N103">
            <v>-0.97722660633333325</v>
          </cell>
          <cell r="O103">
            <v>541.84</v>
          </cell>
          <cell r="V103">
            <v>-0.81061318291028028</v>
          </cell>
          <cell r="W103">
            <v>36.496000000000002</v>
          </cell>
        </row>
        <row r="104">
          <cell r="A104">
            <v>40544</v>
          </cell>
          <cell r="D104">
            <v>-0.9826409382746728</v>
          </cell>
          <cell r="E104">
            <v>-7.9541054210027786</v>
          </cell>
          <cell r="F104">
            <v>-43.460008288954164</v>
          </cell>
          <cell r="G104">
            <v>-7.1430250058749998</v>
          </cell>
          <cell r="H104">
            <v>-4.2652551814444442</v>
          </cell>
          <cell r="I104">
            <v>-44.204696590554953</v>
          </cell>
          <cell r="J104">
            <v>63.249504550581122</v>
          </cell>
          <cell r="K104">
            <v>-1.8437653682166673</v>
          </cell>
          <cell r="L104">
            <v>-29.553893943366671</v>
          </cell>
          <cell r="M104">
            <v>-10.519867030916666</v>
          </cell>
          <cell r="N104">
            <v>-4.0621900233333337</v>
          </cell>
          <cell r="O104">
            <v>557.24400000000003</v>
          </cell>
          <cell r="V104">
            <v>-9.0923459344511954</v>
          </cell>
          <cell r="W104">
            <v>37.914000000000001</v>
          </cell>
        </row>
        <row r="105">
          <cell r="A105" t="str">
            <v xml:space="preserve"> </v>
          </cell>
          <cell r="D105">
            <v>-1.136006680858018</v>
          </cell>
          <cell r="E105">
            <v>-7.7954090186583338</v>
          </cell>
          <cell r="F105">
            <v>-45.301697684004161</v>
          </cell>
          <cell r="G105">
            <v>-7.4308607417638877</v>
          </cell>
          <cell r="H105">
            <v>-4.2169086448888891</v>
          </cell>
          <cell r="I105">
            <v>-42.629696590554957</v>
          </cell>
          <cell r="J105">
            <v>62.032837883914453</v>
          </cell>
          <cell r="K105">
            <v>-2.4578568258833342</v>
          </cell>
          <cell r="L105">
            <v>-32.111711468366671</v>
          </cell>
          <cell r="M105">
            <v>-10.789800831550002</v>
          </cell>
          <cell r="N105">
            <v>-6.0963802296666669</v>
          </cell>
          <cell r="O105">
            <v>555.54700000000003</v>
          </cell>
          <cell r="V105">
            <v>-8.3994179701709637</v>
          </cell>
          <cell r="W105">
            <v>37.963000000000001</v>
          </cell>
        </row>
        <row r="106">
          <cell r="A106" t="str">
            <v xml:space="preserve"> </v>
          </cell>
          <cell r="D106">
            <v>-1.1844082075948428</v>
          </cell>
          <cell r="E106">
            <v>-8.4907052723250018</v>
          </cell>
          <cell r="F106">
            <v>-46.303977421487502</v>
          </cell>
          <cell r="G106">
            <v>-8.6120845658638885</v>
          </cell>
          <cell r="H106">
            <v>-5.3472030789999998</v>
          </cell>
          <cell r="I106">
            <v>-41.967196590554956</v>
          </cell>
          <cell r="J106">
            <v>60.532837883914453</v>
          </cell>
          <cell r="K106">
            <v>-2.364054911383334</v>
          </cell>
          <cell r="L106">
            <v>-33.080789654100002</v>
          </cell>
          <cell r="M106">
            <v>-8.8863341988166642</v>
          </cell>
          <cell r="N106">
            <v>-8.327504999666667</v>
          </cell>
          <cell r="O106">
            <v>551.86099999999999</v>
          </cell>
          <cell r="V106">
            <v>-15.21100945931253</v>
          </cell>
          <cell r="W106">
            <v>37.704000000000001</v>
          </cell>
        </row>
        <row r="107">
          <cell r="A107" t="str">
            <v xml:space="preserve"> </v>
          </cell>
          <cell r="D107">
            <v>-1.387402667111421</v>
          </cell>
          <cell r="E107">
            <v>-9.2988151101138907</v>
          </cell>
          <cell r="F107">
            <v>-47.193141618154165</v>
          </cell>
          <cell r="G107">
            <v>-12.062921488963887</v>
          </cell>
          <cell r="H107">
            <v>-5.6989138028888888</v>
          </cell>
          <cell r="I107">
            <v>-43.033863257221618</v>
          </cell>
          <cell r="J107">
            <v>60.866171217247789</v>
          </cell>
          <cell r="K107">
            <v>-1.608747427583334</v>
          </cell>
          <cell r="L107">
            <v>-35.941237955866669</v>
          </cell>
          <cell r="M107">
            <v>-9.4630732877833328</v>
          </cell>
          <cell r="N107">
            <v>-9.1521214906666657</v>
          </cell>
          <cell r="O107">
            <v>541.97400000000005</v>
          </cell>
          <cell r="V107">
            <v>-14.617070271876397</v>
          </cell>
          <cell r="W107">
            <v>36.465000000000003</v>
          </cell>
        </row>
        <row r="108">
          <cell r="A108" t="str">
            <v xml:space="preserve"> </v>
          </cell>
          <cell r="D108">
            <v>-1.5733056757996591</v>
          </cell>
          <cell r="E108">
            <v>-11.637718546758336</v>
          </cell>
          <cell r="F108">
            <v>-47.89378518525416</v>
          </cell>
          <cell r="G108">
            <v>-15.057781314741668</v>
          </cell>
          <cell r="H108">
            <v>-8.0045676318888876</v>
          </cell>
          <cell r="I108">
            <v>-43.838029923888286</v>
          </cell>
          <cell r="J108">
            <v>61.849504550581109</v>
          </cell>
          <cell r="K108">
            <v>-0.47532148365000054</v>
          </cell>
          <cell r="L108">
            <v>-36.425452053800001</v>
          </cell>
          <cell r="M108">
            <v>-10.956513394116664</v>
          </cell>
          <cell r="N108">
            <v>-9.7350490029999985</v>
          </cell>
          <cell r="O108">
            <v>530.61599999999999</v>
          </cell>
          <cell r="V108">
            <v>4.9562379160516423</v>
          </cell>
          <cell r="W108">
            <v>35.322000000000003</v>
          </cell>
        </row>
        <row r="109">
          <cell r="A109" t="str">
            <v xml:space="preserve"> </v>
          </cell>
          <cell r="D109">
            <v>-1.7292832495252237</v>
          </cell>
          <cell r="E109">
            <v>-12.909089337391668</v>
          </cell>
          <cell r="F109">
            <v>-49.310930825420826</v>
          </cell>
          <cell r="G109">
            <v>-16.717723643097226</v>
          </cell>
          <cell r="H109">
            <v>-8.3718164842222222</v>
          </cell>
          <cell r="I109">
            <v>-44.229696590554944</v>
          </cell>
          <cell r="J109">
            <v>63.466171217247769</v>
          </cell>
          <cell r="K109">
            <v>-0.22455095688333362</v>
          </cell>
          <cell r="L109">
            <v>-38.064810415633339</v>
          </cell>
          <cell r="M109">
            <v>-14.615652629783332</v>
          </cell>
          <cell r="N109">
            <v>-9.4590965903333313</v>
          </cell>
          <cell r="O109">
            <v>518.70500000000004</v>
          </cell>
          <cell r="V109">
            <v>4.6888561013712859</v>
          </cell>
          <cell r="W109">
            <v>33.807000000000002</v>
          </cell>
        </row>
        <row r="110">
          <cell r="A110">
            <v>40725</v>
          </cell>
          <cell r="D110">
            <v>-1.8765904933613755</v>
          </cell>
          <cell r="E110">
            <v>-12.153965860302778</v>
          </cell>
          <cell r="F110">
            <v>-50.027864638004161</v>
          </cell>
          <cell r="G110">
            <v>-18.222909539397222</v>
          </cell>
          <cell r="H110">
            <v>-10.72225034488889</v>
          </cell>
          <cell r="I110">
            <v>-42.683863257221617</v>
          </cell>
          <cell r="J110">
            <v>63.149504550581106</v>
          </cell>
          <cell r="K110">
            <v>-2.5272532652166673</v>
          </cell>
          <cell r="L110">
            <v>-38.133031518800003</v>
          </cell>
          <cell r="M110">
            <v>-15.823450298816665</v>
          </cell>
          <cell r="N110">
            <v>-8.6253920216666646</v>
          </cell>
          <cell r="O110">
            <v>524.11800000000005</v>
          </cell>
          <cell r="V110">
            <v>6.1857261378764683</v>
          </cell>
          <cell r="W110">
            <v>32.817</v>
          </cell>
        </row>
        <row r="111">
          <cell r="A111" t="str">
            <v xml:space="preserve"> </v>
          </cell>
          <cell r="D111">
            <v>-2.0176414223702968</v>
          </cell>
          <cell r="E111">
            <v>-12.603539246224999</v>
          </cell>
          <cell r="F111">
            <v>-51.987220484670821</v>
          </cell>
          <cell r="G111">
            <v>-18.616552467730557</v>
          </cell>
          <cell r="H111">
            <v>-13.158449191000001</v>
          </cell>
          <cell r="I111">
            <v>-42.69219659055495</v>
          </cell>
          <cell r="J111">
            <v>63.666171217247779</v>
          </cell>
          <cell r="K111">
            <v>-4.2575866570833343</v>
          </cell>
          <cell r="L111">
            <v>-41.0623838482</v>
          </cell>
          <cell r="M111">
            <v>-15.582157403583333</v>
          </cell>
          <cell r="N111">
            <v>-8.8599030709999997</v>
          </cell>
          <cell r="O111">
            <v>533.37199999999996</v>
          </cell>
          <cell r="V111">
            <v>6.6048391891088576</v>
          </cell>
          <cell r="W111">
            <v>32.463999999999999</v>
          </cell>
        </row>
        <row r="112">
          <cell r="A112" t="str">
            <v xml:space="preserve"> </v>
          </cell>
          <cell r="D112">
            <v>-2.2398677990121207</v>
          </cell>
          <cell r="E112">
            <v>-13.855253027191665</v>
          </cell>
          <cell r="F112">
            <v>-54.368376469670828</v>
          </cell>
          <cell r="G112">
            <v>-19.352326724630554</v>
          </cell>
          <cell r="H112">
            <v>-16.098013672888886</v>
          </cell>
          <cell r="I112">
            <v>-44.375529923888287</v>
          </cell>
          <cell r="J112">
            <v>64.499504550581108</v>
          </cell>
          <cell r="K112">
            <v>-5.5452913297500004</v>
          </cell>
          <cell r="L112">
            <v>-44.243076422166666</v>
          </cell>
          <cell r="M112">
            <v>-16.190210647749996</v>
          </cell>
          <cell r="N112">
            <v>-9.6472889283333334</v>
          </cell>
          <cell r="O112">
            <v>554.08600000000001</v>
          </cell>
          <cell r="V112">
            <v>17.195875087392221</v>
          </cell>
          <cell r="W112">
            <v>33.67</v>
          </cell>
        </row>
        <row r="113">
          <cell r="A113" t="str">
            <v xml:space="preserve"> </v>
          </cell>
          <cell r="D113">
            <v>-2.4953081615280719</v>
          </cell>
          <cell r="E113">
            <v>-16.280643842047223</v>
          </cell>
          <cell r="F113">
            <v>-57.388661653087503</v>
          </cell>
          <cell r="G113">
            <v>-19.083054035941668</v>
          </cell>
          <cell r="H113">
            <v>-17.033052740222221</v>
          </cell>
          <cell r="I113">
            <v>-46.517196590554953</v>
          </cell>
          <cell r="J113">
            <v>67.066171217247771</v>
          </cell>
          <cell r="K113">
            <v>-6.2876909201166669</v>
          </cell>
          <cell r="L113">
            <v>-46.904233816366663</v>
          </cell>
          <cell r="M113">
            <v>-18.45471216935</v>
          </cell>
          <cell r="N113">
            <v>-10.962583747666669</v>
          </cell>
          <cell r="O113">
            <v>567.25</v>
          </cell>
          <cell r="V113">
            <v>22.4277008700553</v>
          </cell>
          <cell r="W113">
            <v>35.363</v>
          </cell>
        </row>
        <row r="114">
          <cell r="A114" t="str">
            <v xml:space="preserve"> </v>
          </cell>
          <cell r="D114">
            <v>-2.9377591299353911</v>
          </cell>
          <cell r="E114">
            <v>-17.277844839136112</v>
          </cell>
          <cell r="F114">
            <v>-60.078456353637499</v>
          </cell>
          <cell r="G114">
            <v>-20.808185545130556</v>
          </cell>
          <cell r="H114">
            <v>-18.978764272999999</v>
          </cell>
          <cell r="I114">
            <v>-49.517196590554953</v>
          </cell>
          <cell r="J114">
            <v>70.599504550581102</v>
          </cell>
          <cell r="K114">
            <v>-8.3759498649500017</v>
          </cell>
          <cell r="L114">
            <v>-49.841808498233341</v>
          </cell>
          <cell r="M114">
            <v>-21.113405515183334</v>
          </cell>
          <cell r="N114">
            <v>-11.961236380666668</v>
          </cell>
          <cell r="O114">
            <v>583.41999999999996</v>
          </cell>
          <cell r="V114">
            <v>20.015370910551766</v>
          </cell>
          <cell r="W114">
            <v>37.819000000000003</v>
          </cell>
        </row>
        <row r="115">
          <cell r="A115" t="str">
            <v xml:space="preserve"> </v>
          </cell>
          <cell r="D115">
            <v>-3.3632972386364473</v>
          </cell>
          <cell r="E115">
            <v>-18.055548759591669</v>
          </cell>
          <cell r="F115">
            <v>-61.773982763837502</v>
          </cell>
          <cell r="G115">
            <v>-22.002079856241668</v>
          </cell>
          <cell r="H115">
            <v>-20.748560573555554</v>
          </cell>
          <cell r="I115">
            <v>-50.358863257221621</v>
          </cell>
          <cell r="J115">
            <v>72.782837883914439</v>
          </cell>
          <cell r="K115">
            <v>-10.003419473383333</v>
          </cell>
          <cell r="L115">
            <v>-51.550394387533338</v>
          </cell>
          <cell r="M115">
            <v>-23.288456443016667</v>
          </cell>
          <cell r="N115">
            <v>-13.253267961333334</v>
          </cell>
          <cell r="O115">
            <v>605.13400000000001</v>
          </cell>
          <cell r="V115">
            <v>35.198095920129767</v>
          </cell>
          <cell r="W115">
            <v>38.802999999999997</v>
          </cell>
        </row>
        <row r="116">
          <cell r="A116">
            <v>40909</v>
          </cell>
          <cell r="D116">
            <v>-3.6427107996416352</v>
          </cell>
          <cell r="E116">
            <v>-19.567463078936115</v>
          </cell>
          <cell r="F116">
            <v>-63.704899723170833</v>
          </cell>
          <cell r="G116">
            <v>-22.290612846841668</v>
          </cell>
          <cell r="H116">
            <v>-22.481038227777777</v>
          </cell>
          <cell r="I116">
            <v>-50.617196590554954</v>
          </cell>
          <cell r="J116">
            <v>73.982837883914442</v>
          </cell>
          <cell r="K116">
            <v>-10.953092674783335</v>
          </cell>
          <cell r="L116">
            <v>-55.015829216000007</v>
          </cell>
          <cell r="M116">
            <v>-24.929936652883338</v>
          </cell>
          <cell r="N116">
            <v>-12.779405271666667</v>
          </cell>
          <cell r="O116">
            <v>637.66200000000003</v>
          </cell>
          <cell r="V116">
            <v>19.883355197648143</v>
          </cell>
          <cell r="W116">
            <v>41.3</v>
          </cell>
        </row>
        <row r="117">
          <cell r="A117" t="str">
            <v xml:space="preserve"> </v>
          </cell>
          <cell r="D117">
            <v>-3.7797324022773595</v>
          </cell>
          <cell r="E117">
            <v>-20.187002995247223</v>
          </cell>
          <cell r="F117">
            <v>-64.758605133487507</v>
          </cell>
          <cell r="G117">
            <v>-21.22751659304167</v>
          </cell>
          <cell r="H117">
            <v>-22.601336362000001</v>
          </cell>
          <cell r="I117">
            <v>-49.350529923888281</v>
          </cell>
          <cell r="J117">
            <v>74.416171217247779</v>
          </cell>
          <cell r="K117">
            <v>-11.389048089383332</v>
          </cell>
          <cell r="L117">
            <v>-56.276996812433339</v>
          </cell>
          <cell r="M117">
            <v>-24.286358777050001</v>
          </cell>
          <cell r="N117">
            <v>-12.101980585666666</v>
          </cell>
          <cell r="O117">
            <v>648.01800000000003</v>
          </cell>
          <cell r="V117">
            <v>19.590167189547671</v>
          </cell>
          <cell r="W117">
            <v>42.3</v>
          </cell>
        </row>
        <row r="118">
          <cell r="A118" t="str">
            <v xml:space="preserve"> </v>
          </cell>
          <cell r="D118">
            <v>-3.7410342191424015</v>
          </cell>
          <cell r="E118">
            <v>-19.217562699658334</v>
          </cell>
          <cell r="F118">
            <v>-65.448650660804162</v>
          </cell>
          <cell r="G118">
            <v>-20.389666320986112</v>
          </cell>
          <cell r="H118">
            <v>-23.084025898222222</v>
          </cell>
          <cell r="I118">
            <v>-48.054696590554954</v>
          </cell>
          <cell r="J118">
            <v>74.399504550581113</v>
          </cell>
          <cell r="K118">
            <v>-11.931651695983334</v>
          </cell>
          <cell r="L118">
            <v>-56.291130054033339</v>
          </cell>
          <cell r="M118">
            <v>-23.788426029783334</v>
          </cell>
          <cell r="N118">
            <v>-10.976223816000001</v>
          </cell>
          <cell r="O118">
            <v>661.40300000000002</v>
          </cell>
          <cell r="V118">
            <v>19.859676119293624</v>
          </cell>
          <cell r="W118">
            <v>42.9</v>
          </cell>
        </row>
        <row r="119">
          <cell r="A119" t="str">
            <v xml:space="preserve"> </v>
          </cell>
          <cell r="D119">
            <v>-3.6350180563299084</v>
          </cell>
          <cell r="E119">
            <v>-18.408797350736112</v>
          </cell>
          <cell r="F119">
            <v>-65.670978349737496</v>
          </cell>
          <cell r="G119">
            <v>-19.696579765597221</v>
          </cell>
          <cell r="H119">
            <v>-23.25132453911111</v>
          </cell>
          <cell r="I119">
            <v>-46.892196590554953</v>
          </cell>
          <cell r="J119">
            <v>72.749504550581108</v>
          </cell>
          <cell r="K119">
            <v>-11.40966685545</v>
          </cell>
          <cell r="L119">
            <v>-54.997278616533343</v>
          </cell>
          <cell r="M119">
            <v>-23.272776594616669</v>
          </cell>
          <cell r="N119">
            <v>-10.662043963666667</v>
          </cell>
          <cell r="O119">
            <v>655.89800000000002</v>
          </cell>
          <cell r="V119">
            <v>15.188028797007203</v>
          </cell>
          <cell r="W119">
            <v>42.2</v>
          </cell>
        </row>
        <row r="120">
          <cell r="A120" t="str">
            <v xml:space="preserve"> </v>
          </cell>
          <cell r="D120">
            <v>-3.5946625791661719</v>
          </cell>
          <cell r="E120">
            <v>-18.711178032847226</v>
          </cell>
          <cell r="F120">
            <v>-65.957685511070835</v>
          </cell>
          <cell r="G120">
            <v>-20.414741937386111</v>
          </cell>
          <cell r="H120">
            <v>-23.078222522111108</v>
          </cell>
          <cell r="I120">
            <v>-46.167196590554944</v>
          </cell>
          <cell r="J120">
            <v>71.466171217247776</v>
          </cell>
          <cell r="K120">
            <v>-10.583257846316668</v>
          </cell>
          <cell r="L120">
            <v>-54.248868709866677</v>
          </cell>
          <cell r="M120">
            <v>-24.213590913716668</v>
          </cell>
          <cell r="N120">
            <v>-11.956103186333332</v>
          </cell>
          <cell r="O120">
            <v>641.22199999999998</v>
          </cell>
          <cell r="V120">
            <v>12.577993463404979</v>
          </cell>
          <cell r="W120">
            <v>40.799999999999997</v>
          </cell>
        </row>
        <row r="121">
          <cell r="A121" t="str">
            <v xml:space="preserve"> </v>
          </cell>
          <cell r="D121">
            <v>-3.4343935612198324</v>
          </cell>
          <cell r="E121">
            <v>-18.437326203158335</v>
          </cell>
          <cell r="F121">
            <v>-66.17802317615417</v>
          </cell>
          <cell r="G121">
            <v>-20.165613871575001</v>
          </cell>
          <cell r="H121">
            <v>-24.231953610333335</v>
          </cell>
          <cell r="I121">
            <v>-45.100529923888281</v>
          </cell>
          <cell r="J121">
            <v>69.782837883914439</v>
          </cell>
          <cell r="K121">
            <v>-9.7189008894499995</v>
          </cell>
          <cell r="L121">
            <v>-54.086832528900004</v>
          </cell>
          <cell r="M121">
            <v>-23.363153132516668</v>
          </cell>
          <cell r="N121">
            <v>-11.828266161999998</v>
          </cell>
          <cell r="O121">
            <v>645.95500000000004</v>
          </cell>
          <cell r="V121">
            <v>16.406557648863185</v>
          </cell>
          <cell r="W121">
            <v>40.799999999999997</v>
          </cell>
        </row>
        <row r="122">
          <cell r="A122">
            <v>41091</v>
          </cell>
          <cell r="D122">
            <v>-3.3533595268725644</v>
          </cell>
          <cell r="E122">
            <v>-18.602057870347224</v>
          </cell>
          <cell r="F122">
            <v>-66.184866257920831</v>
          </cell>
          <cell r="G122">
            <v>-20.391220368797221</v>
          </cell>
          <cell r="H122">
            <v>-25.34926698833333</v>
          </cell>
          <cell r="I122">
            <v>-43.93802992388828</v>
          </cell>
          <cell r="J122">
            <v>68.916171217247765</v>
          </cell>
          <cell r="K122">
            <v>-9.8906312508500012</v>
          </cell>
          <cell r="L122">
            <v>-53.870995868466672</v>
          </cell>
          <cell r="M122">
            <v>-21.980234977983333</v>
          </cell>
          <cell r="N122">
            <v>-11.237878127333333</v>
          </cell>
          <cell r="O122">
            <v>655.34199999999998</v>
          </cell>
          <cell r="V122">
            <v>12.959026074316359</v>
          </cell>
          <cell r="W122">
            <v>39.200000000000003</v>
          </cell>
        </row>
        <row r="123">
          <cell r="A123" t="str">
            <v xml:space="preserve"> </v>
          </cell>
          <cell r="D123">
            <v>-3.0803012960881762</v>
          </cell>
          <cell r="E123">
            <v>-16.305323351658338</v>
          </cell>
          <cell r="F123">
            <v>-64.928742424470826</v>
          </cell>
          <cell r="G123">
            <v>-19.730646610641667</v>
          </cell>
          <cell r="H123">
            <v>-25.084241294333335</v>
          </cell>
          <cell r="I123">
            <v>-42.788029923888281</v>
          </cell>
          <cell r="J123">
            <v>67.132837883914434</v>
          </cell>
          <cell r="K123">
            <v>-9.7778791989500018</v>
          </cell>
          <cell r="L123">
            <v>-52.521387251566665</v>
          </cell>
          <cell r="M123">
            <v>-22.265462504716666</v>
          </cell>
          <cell r="N123">
            <v>-9.6630559750000007</v>
          </cell>
          <cell r="O123">
            <v>673.42100000000005</v>
          </cell>
          <cell r="V123">
            <v>12.350360621607548</v>
          </cell>
          <cell r="W123">
            <v>38.700000000000003</v>
          </cell>
        </row>
        <row r="124">
          <cell r="A124" t="str">
            <v xml:space="preserve"> </v>
          </cell>
          <cell r="D124">
            <v>-3.2533064969983294</v>
          </cell>
          <cell r="E124">
            <v>-16.117661740002777</v>
          </cell>
          <cell r="F124">
            <v>-65.481358868387503</v>
          </cell>
          <cell r="G124">
            <v>-20.446793041186112</v>
          </cell>
          <cell r="H124">
            <v>-24.767705819555555</v>
          </cell>
          <cell r="I124">
            <v>-45.008863257221627</v>
          </cell>
          <cell r="J124">
            <v>67.916171217247779</v>
          </cell>
          <cell r="K124">
            <v>-10.041024279983334</v>
          </cell>
          <cell r="L124">
            <v>-53.790822180100001</v>
          </cell>
          <cell r="M124">
            <v>-23.527050631383332</v>
          </cell>
          <cell r="N124">
            <v>-10.537799482666669</v>
          </cell>
          <cell r="O124">
            <v>683.55700000000002</v>
          </cell>
          <cell r="V124">
            <v>-7.0517759936367552</v>
          </cell>
          <cell r="W124">
            <v>39</v>
          </cell>
        </row>
        <row r="125">
          <cell r="A125" t="str">
            <v xml:space="preserve"> </v>
          </cell>
          <cell r="D125">
            <v>-3.5922009449391603</v>
          </cell>
          <cell r="E125">
            <v>-16.402259550858336</v>
          </cell>
          <cell r="F125">
            <v>-66.820873757854159</v>
          </cell>
          <cell r="G125">
            <v>-20.894511136475</v>
          </cell>
          <cell r="H125">
            <v>-26.382949689777778</v>
          </cell>
          <cell r="I125">
            <v>-48.842196590554956</v>
          </cell>
          <cell r="J125">
            <v>70.882837883914434</v>
          </cell>
          <cell r="K125">
            <v>-11.358506826116667</v>
          </cell>
          <cell r="L125">
            <v>-55.181773230299996</v>
          </cell>
          <cell r="M125">
            <v>-26.537506027383333</v>
          </cell>
          <cell r="N125">
            <v>-10.892339765333334</v>
          </cell>
          <cell r="O125">
            <v>695</v>
          </cell>
          <cell r="V125">
            <v>8.9624812981931257</v>
          </cell>
          <cell r="W125">
            <v>40.5</v>
          </cell>
        </row>
        <row r="126">
          <cell r="A126" t="str">
            <v xml:space="preserve"> </v>
          </cell>
          <cell r="D126">
            <v>-3.897544961906946</v>
          </cell>
          <cell r="E126">
            <v>-18.172370983313886</v>
          </cell>
          <cell r="F126">
            <v>-68.084757614154171</v>
          </cell>
          <cell r="G126">
            <v>-20.061795734230557</v>
          </cell>
          <cell r="H126">
            <v>-28.177066393777778</v>
          </cell>
          <cell r="I126">
            <v>-52.529696590554956</v>
          </cell>
          <cell r="J126">
            <v>72.816171217247771</v>
          </cell>
          <cell r="K126">
            <v>-13.001631928416666</v>
          </cell>
          <cell r="L126">
            <v>-56.652600849399995</v>
          </cell>
          <cell r="M126">
            <v>-27.169012394416669</v>
          </cell>
          <cell r="N126">
            <v>-12.271841129666667</v>
          </cell>
          <cell r="O126">
            <v>697.78899999999999</v>
          </cell>
          <cell r="V126">
            <v>1.6897103769465849</v>
          </cell>
          <cell r="W126">
            <v>41.5</v>
          </cell>
        </row>
        <row r="127">
          <cell r="A127" t="str">
            <v xml:space="preserve"> </v>
          </cell>
          <cell r="D127">
            <v>-3.9747072449807339</v>
          </cell>
          <cell r="E127">
            <v>-17.844771069669445</v>
          </cell>
          <cell r="F127">
            <v>-67.252075337720839</v>
          </cell>
          <cell r="G127">
            <v>-19.362799519075001</v>
          </cell>
          <cell r="H127">
            <v>-27.748381849111112</v>
          </cell>
          <cell r="I127">
            <v>-53.329696590554953</v>
          </cell>
          <cell r="J127">
            <v>74.049504550581119</v>
          </cell>
          <cell r="K127">
            <v>-14.242924531616666</v>
          </cell>
          <cell r="L127">
            <v>-54.664699133500001</v>
          </cell>
          <cell r="M127">
            <v>-26.723079931750004</v>
          </cell>
          <cell r="N127">
            <v>-12.414222387999999</v>
          </cell>
          <cell r="O127">
            <v>710.65200000000004</v>
          </cell>
          <cell r="V127">
            <v>-15.566772605471435</v>
          </cell>
          <cell r="W127">
            <v>41.5</v>
          </cell>
        </row>
        <row r="128">
          <cell r="A128">
            <v>41275</v>
          </cell>
          <cell r="D128">
            <v>-3.892056425007691</v>
          </cell>
          <cell r="E128">
            <v>-17.590367190725001</v>
          </cell>
          <cell r="F128">
            <v>-65.796376934404165</v>
          </cell>
          <cell r="G128">
            <v>-19.032020496752779</v>
          </cell>
          <cell r="H128">
            <v>-25.525917322666668</v>
          </cell>
          <cell r="I128">
            <v>-52.225529923888296</v>
          </cell>
          <cell r="J128">
            <v>72.782837883914453</v>
          </cell>
          <cell r="K128">
            <v>-13.094831952883334</v>
          </cell>
          <cell r="L128">
            <v>-53.43493062673334</v>
          </cell>
          <cell r="M128">
            <v>-25.76331447275</v>
          </cell>
          <cell r="N128">
            <v>-13.812411284333331</v>
          </cell>
          <cell r="O128">
            <v>740.06200000000001</v>
          </cell>
          <cell r="V128">
            <v>-1.7508470777465757</v>
          </cell>
          <cell r="W128">
            <v>43.326999999999998</v>
          </cell>
        </row>
        <row r="129">
          <cell r="A129" t="str">
            <v xml:space="preserve"> </v>
          </cell>
          <cell r="D129">
            <v>-3.8004183206535243</v>
          </cell>
          <cell r="E129">
            <v>-16.833593878513891</v>
          </cell>
          <cell r="F129">
            <v>-63.957753992687508</v>
          </cell>
          <cell r="G129">
            <v>-18.540320746697223</v>
          </cell>
          <cell r="H129">
            <v>-24.092487944555554</v>
          </cell>
          <cell r="I129">
            <v>-49.89219659055496</v>
          </cell>
          <cell r="J129">
            <v>71.882837883914462</v>
          </cell>
          <cell r="K129">
            <v>-11.629271125716668</v>
          </cell>
          <cell r="L129">
            <v>-51.601683228266666</v>
          </cell>
          <cell r="M129">
            <v>-24.742404065716666</v>
          </cell>
          <cell r="N129">
            <v>-13.405849638666666</v>
          </cell>
          <cell r="O129">
            <v>739.61099999999999</v>
          </cell>
          <cell r="V129">
            <v>-5.1736733745101908</v>
          </cell>
          <cell r="W129">
            <v>43.732999999999997</v>
          </cell>
        </row>
        <row r="130">
          <cell r="A130" t="str">
            <v xml:space="preserve"> </v>
          </cell>
          <cell r="D130">
            <v>-3.4626215672073779</v>
          </cell>
          <cell r="E130">
            <v>-16.605434398613891</v>
          </cell>
          <cell r="F130">
            <v>-62.343863546520829</v>
          </cell>
          <cell r="G130">
            <v>-17.308850465386111</v>
          </cell>
          <cell r="H130">
            <v>-22.763204937888887</v>
          </cell>
          <cell r="I130">
            <v>-48.904696590554956</v>
          </cell>
          <cell r="J130">
            <v>70.616171217247782</v>
          </cell>
          <cell r="K130">
            <v>-9.8957889334833347</v>
          </cell>
          <cell r="L130">
            <v>-50.282327640333335</v>
          </cell>
          <cell r="M130">
            <v>-23.268267051316666</v>
          </cell>
          <cell r="N130">
            <v>-12.964194763333333</v>
          </cell>
          <cell r="O130">
            <v>734.44799999999998</v>
          </cell>
          <cell r="V130">
            <v>-2.9574042091427333</v>
          </cell>
          <cell r="W130">
            <v>42.698</v>
          </cell>
        </row>
        <row r="131">
          <cell r="A131" t="str">
            <v xml:space="preserve"> </v>
          </cell>
          <cell r="D131">
            <v>-3.1675289833762479</v>
          </cell>
          <cell r="E131">
            <v>-16.083165476836111</v>
          </cell>
          <cell r="F131">
            <v>-59.987492479637496</v>
          </cell>
          <cell r="G131">
            <v>-15.832652199897224</v>
          </cell>
          <cell r="H131">
            <v>-22.085315178111113</v>
          </cell>
          <cell r="I131">
            <v>-47.742196590554954</v>
          </cell>
          <cell r="J131">
            <v>68.916171217247779</v>
          </cell>
          <cell r="K131">
            <v>-8.9250482978499992</v>
          </cell>
          <cell r="L131">
            <v>-47.040989840733324</v>
          </cell>
          <cell r="M131">
            <v>-21.416302700916663</v>
          </cell>
          <cell r="N131">
            <v>-12.303161807333334</v>
          </cell>
          <cell r="O131">
            <v>728.51199999999994</v>
          </cell>
          <cell r="V131">
            <v>9.5015105740181127</v>
          </cell>
          <cell r="W131">
            <v>41.280999999999999</v>
          </cell>
        </row>
        <row r="132">
          <cell r="A132" t="str">
            <v xml:space="preserve"> </v>
          </cell>
          <cell r="D132">
            <v>-2.8429969874559258</v>
          </cell>
          <cell r="E132">
            <v>-15.261536553747222</v>
          </cell>
          <cell r="F132">
            <v>-58.714727341820833</v>
          </cell>
          <cell r="G132">
            <v>-15.013251953519445</v>
          </cell>
          <cell r="H132">
            <v>-21.508599490666668</v>
          </cell>
          <cell r="I132">
            <v>-48.558863257221617</v>
          </cell>
          <cell r="J132">
            <v>68.482837883914442</v>
          </cell>
          <cell r="K132">
            <v>-8.3711939675833325</v>
          </cell>
          <cell r="L132">
            <v>-44.162399031666666</v>
          </cell>
          <cell r="M132">
            <v>-19.458413919516666</v>
          </cell>
          <cell r="N132">
            <v>-13.317371287999999</v>
          </cell>
          <cell r="O132">
            <v>703.20500000000004</v>
          </cell>
          <cell r="V132">
            <v>-3.9922582915457028</v>
          </cell>
          <cell r="W132">
            <v>38.317</v>
          </cell>
        </row>
        <row r="133">
          <cell r="A133" t="str">
            <v xml:space="preserve"> </v>
          </cell>
          <cell r="D133">
            <v>-2.6048337453647035</v>
          </cell>
          <cell r="E133">
            <v>-14.959418205247223</v>
          </cell>
          <cell r="F133">
            <v>-56.959686244804175</v>
          </cell>
          <cell r="G133">
            <v>-14.19445937305278</v>
          </cell>
          <cell r="H133">
            <v>-20.853838454444446</v>
          </cell>
          <cell r="I133">
            <v>-47.43802992388828</v>
          </cell>
          <cell r="J133">
            <v>66.882837883914448</v>
          </cell>
          <cell r="K133">
            <v>-7.2211447403166673</v>
          </cell>
          <cell r="L133">
            <v>-42.063936866066669</v>
          </cell>
          <cell r="M133">
            <v>-18.439670269649998</v>
          </cell>
          <cell r="N133">
            <v>-12.398752081333333</v>
          </cell>
          <cell r="O133">
            <v>689.93299999999999</v>
          </cell>
          <cell r="V133">
            <v>-6.3705154455621749</v>
          </cell>
          <cell r="W133">
            <v>36.679000000000002</v>
          </cell>
        </row>
        <row r="134">
          <cell r="A134">
            <v>41456</v>
          </cell>
          <cell r="D134">
            <v>-2.3230192215526171</v>
          </cell>
          <cell r="E134">
            <v>-13.820531426358334</v>
          </cell>
          <cell r="F134">
            <v>-56.255727267304167</v>
          </cell>
          <cell r="G134">
            <v>-12.861469276075001</v>
          </cell>
          <cell r="H134">
            <v>-18.981562110777777</v>
          </cell>
          <cell r="I134">
            <v>-46.296363257221621</v>
          </cell>
          <cell r="J134">
            <v>63.916171217247786</v>
          </cell>
          <cell r="K134">
            <v>-6.4438882949166683</v>
          </cell>
          <cell r="L134">
            <v>-41.54862321833334</v>
          </cell>
          <cell r="M134">
            <v>-16.438867137783333</v>
          </cell>
          <cell r="N134">
            <v>-11.139412169333333</v>
          </cell>
          <cell r="O134">
            <v>688.09900000000005</v>
          </cell>
          <cell r="V134">
            <v>1.2579021024015979</v>
          </cell>
          <cell r="W134">
            <v>35.201999999999998</v>
          </cell>
        </row>
        <row r="135">
          <cell r="A135" t="str">
            <v xml:space="preserve"> </v>
          </cell>
          <cell r="D135">
            <v>-1.8901961190948426</v>
          </cell>
          <cell r="E135">
            <v>-11.969541898136113</v>
          </cell>
          <cell r="F135">
            <v>-53.0551513995375</v>
          </cell>
          <cell r="G135">
            <v>-11.491591173763888</v>
          </cell>
          <cell r="H135">
            <v>-16.634905187555557</v>
          </cell>
          <cell r="I135">
            <v>-42.575529923888283</v>
          </cell>
          <cell r="J135">
            <v>57.966171217247791</v>
          </cell>
          <cell r="K135">
            <v>-5.5943076910833343</v>
          </cell>
          <cell r="L135">
            <v>-38.834876338233336</v>
          </cell>
          <cell r="M135">
            <v>-15.429942868283334</v>
          </cell>
          <cell r="N135">
            <v>-7.9542913539999995</v>
          </cell>
          <cell r="O135">
            <v>695.06500000000005</v>
          </cell>
          <cell r="V135">
            <v>-3.9377895433487686</v>
          </cell>
          <cell r="W135">
            <v>33.832000000000001</v>
          </cell>
        </row>
        <row r="136">
          <cell r="A136" t="str">
            <v xml:space="preserve"> </v>
          </cell>
          <cell r="D136">
            <v>-1.5750834139571652</v>
          </cell>
          <cell r="E136">
            <v>-9.9835894476472244</v>
          </cell>
          <cell r="F136">
            <v>-50.684638788487497</v>
          </cell>
          <cell r="G136">
            <v>-9.4267615053083347</v>
          </cell>
          <cell r="H136">
            <v>-14.085063403333331</v>
          </cell>
          <cell r="I136">
            <v>-38.842196590554956</v>
          </cell>
          <cell r="J136">
            <v>50.816171217247785</v>
          </cell>
          <cell r="K136">
            <v>-5.5494996587500012</v>
          </cell>
          <cell r="L136">
            <v>-35.576913201033335</v>
          </cell>
          <cell r="M136">
            <v>-15.569701515049999</v>
          </cell>
          <cell r="N136">
            <v>-6.9352083669999987</v>
          </cell>
          <cell r="O136">
            <v>697.29600000000005</v>
          </cell>
          <cell r="V136">
            <v>7.2043643365245824</v>
          </cell>
          <cell r="W136">
            <v>33.735999999999997</v>
          </cell>
        </row>
        <row r="137">
          <cell r="A137" t="str">
            <v xml:space="preserve"> </v>
          </cell>
          <cell r="D137">
            <v>-1.3203727522163422</v>
          </cell>
          <cell r="E137">
            <v>-8.9376231434583335</v>
          </cell>
          <cell r="F137">
            <v>-47.727719587120838</v>
          </cell>
          <cell r="G137">
            <v>-7.580368298152778</v>
          </cell>
          <cell r="H137">
            <v>-11.010537524777776</v>
          </cell>
          <cell r="I137">
            <v>-36.396363257221616</v>
          </cell>
          <cell r="J137">
            <v>46.282837883914453</v>
          </cell>
          <cell r="K137">
            <v>-5.5609217343500008</v>
          </cell>
          <cell r="L137">
            <v>-31.2831770451</v>
          </cell>
          <cell r="M137">
            <v>-16.311112317416669</v>
          </cell>
          <cell r="N137">
            <v>-5.7880596866666663</v>
          </cell>
          <cell r="O137">
            <v>694.904</v>
          </cell>
          <cell r="V137">
            <v>4.6856433682765042</v>
          </cell>
          <cell r="W137">
            <v>34.390999999999998</v>
          </cell>
        </row>
        <row r="138">
          <cell r="A138" t="str">
            <v xml:space="preserve"> </v>
          </cell>
          <cell r="D138">
            <v>-1.1824824552342648</v>
          </cell>
          <cell r="E138">
            <v>-8.6113144063250004</v>
          </cell>
          <cell r="F138">
            <v>-46.70264429692083</v>
          </cell>
          <cell r="G138">
            <v>-5.4003420574527787</v>
          </cell>
          <cell r="H138">
            <v>-8.1513646664444437</v>
          </cell>
          <cell r="I138">
            <v>-35.38802992388829</v>
          </cell>
          <cell r="J138">
            <v>43.049504550581112</v>
          </cell>
          <cell r="K138">
            <v>-4.9854405900833347</v>
          </cell>
          <cell r="L138">
            <v>-29.58353661546667</v>
          </cell>
          <cell r="M138">
            <v>-15.633085954983335</v>
          </cell>
          <cell r="N138">
            <v>-5.261329685999999</v>
          </cell>
          <cell r="O138">
            <v>692.01900000000001</v>
          </cell>
          <cell r="V138">
            <v>-2.083840219833677</v>
          </cell>
          <cell r="W138">
            <v>35.14</v>
          </cell>
        </row>
        <row r="139">
          <cell r="A139" t="str">
            <v xml:space="preserve"> </v>
          </cell>
          <cell r="D139">
            <v>-1.0199103826130957</v>
          </cell>
          <cell r="E139">
            <v>-7.7581350274249994</v>
          </cell>
          <cell r="F139">
            <v>-46.554121737104168</v>
          </cell>
          <cell r="G139">
            <v>-3.6165939753305558</v>
          </cell>
          <cell r="H139">
            <v>-4.8557730817777776</v>
          </cell>
          <cell r="I139">
            <v>-34.00052992388828</v>
          </cell>
          <cell r="J139">
            <v>39.766171217247781</v>
          </cell>
          <cell r="K139">
            <v>-5.298428302116668</v>
          </cell>
          <cell r="L139">
            <v>-28.995072586566664</v>
          </cell>
          <cell r="M139">
            <v>-13.829632789716667</v>
          </cell>
          <cell r="N139">
            <v>-4.0159312529999998</v>
          </cell>
          <cell r="O139">
            <v>690.53499999999997</v>
          </cell>
          <cell r="V139">
            <v>6.6554727286146642</v>
          </cell>
          <cell r="W139">
            <v>34.968000000000004</v>
          </cell>
        </row>
        <row r="140">
          <cell r="A140">
            <v>41640</v>
          </cell>
          <cell r="D140">
            <v>-0.74946654689600734</v>
          </cell>
          <cell r="E140">
            <v>-6.4171400165361119</v>
          </cell>
          <cell r="F140">
            <v>-45.40375141525417</v>
          </cell>
          <cell r="G140">
            <v>-2.9460077205638893</v>
          </cell>
          <cell r="H140">
            <v>-1.8988653387777772</v>
          </cell>
          <cell r="I140">
            <v>-30.250529923888283</v>
          </cell>
          <cell r="J140">
            <v>32.582837883914458</v>
          </cell>
          <cell r="K140">
            <v>-2.8587757495500008</v>
          </cell>
          <cell r="L140">
            <v>-27.625589233300001</v>
          </cell>
          <cell r="M140">
            <v>-11.052802748083332</v>
          </cell>
          <cell r="N140">
            <v>-1.398372946333333</v>
          </cell>
          <cell r="O140">
            <v>705.327</v>
          </cell>
          <cell r="V140">
            <v>-0.40659679821795081</v>
          </cell>
          <cell r="W140">
            <v>36.104999999999997</v>
          </cell>
        </row>
        <row r="141">
          <cell r="A141" t="str">
            <v xml:space="preserve"> </v>
          </cell>
          <cell r="D141">
            <v>-0.50107636321788418</v>
          </cell>
          <cell r="E141">
            <v>-6.2756041809472229</v>
          </cell>
          <cell r="F141">
            <v>-44.537570609770832</v>
          </cell>
          <cell r="G141">
            <v>-1.9029869297194446</v>
          </cell>
          <cell r="H141">
            <v>0.14073662900000053</v>
          </cell>
          <cell r="I141">
            <v>-26.442196590554957</v>
          </cell>
          <cell r="J141">
            <v>25.182837883914456</v>
          </cell>
          <cell r="K141">
            <v>-1.3725360293833342</v>
          </cell>
          <cell r="L141">
            <v>-27.220707287099998</v>
          </cell>
          <cell r="M141">
            <v>-9.6400164076500001</v>
          </cell>
          <cell r="N141">
            <v>0.40617212099999983</v>
          </cell>
          <cell r="O141">
            <v>700.95399999999995</v>
          </cell>
          <cell r="V141">
            <v>2.943339403277756</v>
          </cell>
          <cell r="W141">
            <v>36.338000000000001</v>
          </cell>
        </row>
        <row r="142">
          <cell r="A142" t="str">
            <v xml:space="preserve"> </v>
          </cell>
          <cell r="D142">
            <v>-0.22896182125057596</v>
          </cell>
          <cell r="E142">
            <v>-6.0586685351583336</v>
          </cell>
          <cell r="F142">
            <v>-43.507502000737496</v>
          </cell>
          <cell r="G142">
            <v>-1.4023309788416671</v>
          </cell>
          <cell r="H142">
            <v>2.1215196200000004</v>
          </cell>
          <cell r="I142">
            <v>-24.608863257221618</v>
          </cell>
          <cell r="J142">
            <v>22.449504550581121</v>
          </cell>
          <cell r="K142">
            <v>1.2766228412833327</v>
          </cell>
          <cell r="L142">
            <v>-25.944616366533335</v>
          </cell>
          <cell r="M142">
            <v>-7.7715650728499996</v>
          </cell>
          <cell r="N142">
            <v>1.1485362853333334</v>
          </cell>
          <cell r="O142">
            <v>689.82500000000005</v>
          </cell>
          <cell r="V142">
            <v>-11.692443380476892</v>
          </cell>
          <cell r="W142">
            <v>35.771999999999998</v>
          </cell>
        </row>
        <row r="143">
          <cell r="A143" t="str">
            <v xml:space="preserve"> </v>
          </cell>
          <cell r="D143">
            <v>-6.2085413807705381E-2</v>
          </cell>
          <cell r="E143">
            <v>-5.8614491511138906</v>
          </cell>
          <cell r="F143">
            <v>-44.047154990637495</v>
          </cell>
          <cell r="G143">
            <v>-0.70060604557500039</v>
          </cell>
          <cell r="H143">
            <v>1.791702099666667</v>
          </cell>
          <cell r="I143">
            <v>-24.13386325722162</v>
          </cell>
          <cell r="J143">
            <v>22.549504550581123</v>
          </cell>
          <cell r="K143">
            <v>1.1990535997499996</v>
          </cell>
          <cell r="L143">
            <v>-27.013878370266667</v>
          </cell>
          <cell r="M143">
            <v>-6.6764433499833329</v>
          </cell>
          <cell r="N143">
            <v>0.6117735820000002</v>
          </cell>
          <cell r="O143">
            <v>668.02300000000002</v>
          </cell>
          <cell r="V143">
            <v>-9.2788660504897198</v>
          </cell>
          <cell r="W143">
            <v>33.590000000000003</v>
          </cell>
        </row>
        <row r="144">
          <cell r="A144" t="str">
            <v xml:space="preserve"> </v>
          </cell>
          <cell r="D144">
            <v>0.16874682156323256</v>
          </cell>
          <cell r="E144">
            <v>-5.6462257921027783</v>
          </cell>
          <cell r="F144">
            <v>-43.496569267754161</v>
          </cell>
          <cell r="G144">
            <v>-0.80024565320833385</v>
          </cell>
          <cell r="H144">
            <v>3.0018851516666678</v>
          </cell>
          <cell r="I144">
            <v>-22.950529923888286</v>
          </cell>
          <cell r="J144">
            <v>21.699504550581121</v>
          </cell>
          <cell r="K144">
            <v>0.97774644671666622</v>
          </cell>
          <cell r="L144">
            <v>-25.451903552633336</v>
          </cell>
          <cell r="M144">
            <v>-5.4658717801833339</v>
          </cell>
          <cell r="N144">
            <v>0.55573735466666696</v>
          </cell>
          <cell r="O144">
            <v>636.41</v>
          </cell>
          <cell r="V144">
            <v>-8.9121430927683871</v>
          </cell>
          <cell r="W144">
            <v>31.253</v>
          </cell>
        </row>
        <row r="145">
          <cell r="A145" t="str">
            <v xml:space="preserve"> </v>
          </cell>
          <cell r="D145">
            <v>0.39340198831751949</v>
          </cell>
          <cell r="E145">
            <v>-6.3920740448027784</v>
          </cell>
          <cell r="F145">
            <v>-41.449049215987493</v>
          </cell>
          <cell r="G145">
            <v>-1.0484476057527781</v>
          </cell>
          <cell r="H145">
            <v>3.5881876664444454</v>
          </cell>
          <cell r="I145">
            <v>-21.179696590554958</v>
          </cell>
          <cell r="J145">
            <v>16.749504550581118</v>
          </cell>
          <cell r="K145">
            <v>0.94388123318333284</v>
          </cell>
          <cell r="L145">
            <v>-23.262104567600002</v>
          </cell>
          <cell r="M145">
            <v>-3.927421434916667</v>
          </cell>
          <cell r="N145">
            <v>0.65234632166666684</v>
          </cell>
          <cell r="O145">
            <v>614.98199999999997</v>
          </cell>
          <cell r="V145">
            <v>-3.8469583737425705</v>
          </cell>
          <cell r="W145">
            <v>29.228999999999999</v>
          </cell>
        </row>
        <row r="146">
          <cell r="A146">
            <v>41821</v>
          </cell>
          <cell r="D146">
            <v>0.57478096111207244</v>
          </cell>
          <cell r="E146">
            <v>-6.3062119702805566</v>
          </cell>
          <cell r="F146">
            <v>-39.432090279020827</v>
          </cell>
          <cell r="G146">
            <v>-1.2446544807972224</v>
          </cell>
          <cell r="H146">
            <v>5.980296432666667</v>
          </cell>
          <cell r="I146">
            <v>-18.888029923888286</v>
          </cell>
          <cell r="J146">
            <v>12.99950455058112</v>
          </cell>
          <cell r="K146">
            <v>0.4754688681499995</v>
          </cell>
          <cell r="L146">
            <v>-20.798557493333334</v>
          </cell>
          <cell r="M146">
            <v>-3.0160626397500003</v>
          </cell>
          <cell r="N146">
            <v>-6.9622007333333194E-2</v>
          </cell>
          <cell r="O146">
            <v>611.69600000000003</v>
          </cell>
          <cell r="V146">
            <v>-8.5894930817010504</v>
          </cell>
          <cell r="W146">
            <v>29.228999999999999</v>
          </cell>
        </row>
        <row r="147">
          <cell r="A147" t="str">
            <v xml:space="preserve"> </v>
          </cell>
          <cell r="D147">
            <v>0.63539865656356331</v>
          </cell>
          <cell r="E147">
            <v>-5.2407436890138897</v>
          </cell>
          <cell r="F147">
            <v>-39.161794888954169</v>
          </cell>
          <cell r="G147">
            <v>-1.5847239706972225</v>
          </cell>
          <cell r="H147">
            <v>6.5961978300000013</v>
          </cell>
          <cell r="I147">
            <v>-19.063029923888287</v>
          </cell>
          <cell r="J147">
            <v>12.432837883914452</v>
          </cell>
          <cell r="K147">
            <v>-0.4637824230500005</v>
          </cell>
          <cell r="L147">
            <v>-20.845624683633336</v>
          </cell>
          <cell r="M147">
            <v>-3.2217370975833339</v>
          </cell>
          <cell r="N147">
            <v>-7.4455832000000013E-2</v>
          </cell>
          <cell r="O147">
            <v>624.23</v>
          </cell>
          <cell r="V147">
            <v>-6.3141577678263889</v>
          </cell>
          <cell r="W147">
            <v>27.5</v>
          </cell>
        </row>
        <row r="148">
          <cell r="A148" t="str">
            <v xml:space="preserve"> </v>
          </cell>
          <cell r="D148">
            <v>0.57348495929476495</v>
          </cell>
          <cell r="E148">
            <v>-3.9854584001694451</v>
          </cell>
          <cell r="F148">
            <v>-39.918615819020836</v>
          </cell>
          <cell r="G148">
            <v>-1.6531773584194449</v>
          </cell>
          <cell r="H148">
            <v>6.138155972222223</v>
          </cell>
          <cell r="I148">
            <v>-18.158863257221622</v>
          </cell>
          <cell r="J148">
            <v>13.349504550581118</v>
          </cell>
          <cell r="K148">
            <v>-1.1584765289833339</v>
          </cell>
          <cell r="L148">
            <v>-22.176546143666666</v>
          </cell>
          <cell r="M148">
            <v>-2.9645920170166669</v>
          </cell>
          <cell r="N148">
            <v>0.57299463533333361</v>
          </cell>
          <cell r="O148">
            <v>616.62199999999996</v>
          </cell>
          <cell r="V148">
            <v>-4.3354619836360015</v>
          </cell>
          <cell r="W148">
            <v>27.024000000000001</v>
          </cell>
        </row>
        <row r="149">
          <cell r="A149" t="str">
            <v xml:space="preserve"> </v>
          </cell>
          <cell r="D149">
            <v>0.59597229889446612</v>
          </cell>
          <cell r="E149">
            <v>-3.7071407361250004</v>
          </cell>
          <cell r="F149">
            <v>-38.904063840470833</v>
          </cell>
          <cell r="G149">
            <v>-1.1087600595750005</v>
          </cell>
          <cell r="H149">
            <v>6.0453619381111112</v>
          </cell>
          <cell r="I149">
            <v>-17.554696590554954</v>
          </cell>
          <cell r="J149">
            <v>14.13283788391445</v>
          </cell>
          <cell r="K149">
            <v>-1.0020516381166671</v>
          </cell>
          <cell r="L149">
            <v>-22.130441643933334</v>
          </cell>
          <cell r="M149">
            <v>-2.9057144275166671</v>
          </cell>
          <cell r="N149">
            <v>1.0957077446666672</v>
          </cell>
          <cell r="O149">
            <v>605.51599999999996</v>
          </cell>
          <cell r="V149">
            <v>-7.4611242133407307</v>
          </cell>
          <cell r="W149">
            <v>27.509</v>
          </cell>
        </row>
        <row r="150">
          <cell r="A150" t="str">
            <v xml:space="preserve"> </v>
          </cell>
          <cell r="D150">
            <v>0.41449716475018289</v>
          </cell>
          <cell r="E150">
            <v>-3.780535903869445</v>
          </cell>
          <cell r="F150">
            <v>-38.979264225804165</v>
          </cell>
          <cell r="G150">
            <v>-0.94889547777500038</v>
          </cell>
          <cell r="H150">
            <v>5.279782651444445</v>
          </cell>
          <cell r="I150">
            <v>-16.444171775100742</v>
          </cell>
          <cell r="J150">
            <v>12.749504550581117</v>
          </cell>
          <cell r="K150">
            <v>-1.2355676686500006</v>
          </cell>
          <cell r="L150">
            <v>-22.657123403166668</v>
          </cell>
          <cell r="M150">
            <v>-1.7386548828500004</v>
          </cell>
          <cell r="N150">
            <v>3.118651863333334</v>
          </cell>
          <cell r="O150">
            <v>598.08299999999997</v>
          </cell>
          <cell r="V150">
            <v>-8.2248045019367222</v>
          </cell>
          <cell r="W150">
            <v>28.446999999999999</v>
          </cell>
        </row>
        <row r="151">
          <cell r="A151" t="str">
            <v xml:space="preserve"> </v>
          </cell>
          <cell r="D151">
            <v>0.20601340367117776</v>
          </cell>
          <cell r="E151">
            <v>-3.6588906067916671</v>
          </cell>
          <cell r="F151">
            <v>-39.282981102754171</v>
          </cell>
          <cell r="G151">
            <v>-1.3473069335972225</v>
          </cell>
          <cell r="H151">
            <v>5.7837514246666677</v>
          </cell>
          <cell r="I151">
            <v>-16.702674336308785</v>
          </cell>
          <cell r="J151">
            <v>13.599504550581122</v>
          </cell>
          <cell r="K151">
            <v>-1.7964413737166671</v>
          </cell>
          <cell r="L151">
            <v>-23.519022980500001</v>
          </cell>
          <cell r="M151">
            <v>-2.2495318381833336</v>
          </cell>
          <cell r="N151">
            <v>2.3611370516666677</v>
          </cell>
          <cell r="O151">
            <v>598.58100000000002</v>
          </cell>
          <cell r="V151">
            <v>-1.9981661851460886</v>
          </cell>
          <cell r="W151">
            <v>27.815000000000001</v>
          </cell>
        </row>
        <row r="152">
          <cell r="A152">
            <v>42005</v>
          </cell>
          <cell r="D152">
            <v>0.29416231631516404</v>
          </cell>
          <cell r="E152">
            <v>-3.742568123291667</v>
          </cell>
          <cell r="F152">
            <v>-38.782489126437497</v>
          </cell>
          <cell r="G152">
            <v>-0.98694572455277807</v>
          </cell>
          <cell r="H152">
            <v>5.875094961777779</v>
          </cell>
          <cell r="I152">
            <v>-15.365329044008329</v>
          </cell>
          <cell r="J152">
            <v>14.145300910561637</v>
          </cell>
          <cell r="K152">
            <v>-1.8263617947166673</v>
          </cell>
          <cell r="L152">
            <v>-22.458586699333335</v>
          </cell>
          <cell r="M152">
            <v>-1.9936605759500001</v>
          </cell>
          <cell r="N152">
            <v>3.8433967576666674</v>
          </cell>
          <cell r="O152">
            <v>615.654</v>
          </cell>
          <cell r="V152">
            <v>-7.1909779298822478</v>
          </cell>
          <cell r="W152">
            <v>29.155999999999999</v>
          </cell>
        </row>
        <row r="153">
          <cell r="A153" t="str">
            <v xml:space="preserve"> </v>
          </cell>
          <cell r="D153">
            <v>0.33395729137723745</v>
          </cell>
          <cell r="E153">
            <v>-3.697115640991667</v>
          </cell>
          <cell r="F153">
            <v>-37.694448843554163</v>
          </cell>
          <cell r="G153">
            <v>-0.91988203605277807</v>
          </cell>
          <cell r="H153">
            <v>6.1079209135555566</v>
          </cell>
          <cell r="I153">
            <v>-13.72310231032562</v>
          </cell>
          <cell r="J153">
            <v>14.84299545276542</v>
          </cell>
          <cell r="K153">
            <v>-0.33117197981666707</v>
          </cell>
          <cell r="L153">
            <v>-21.180270049299999</v>
          </cell>
          <cell r="M153">
            <v>-1.9300925395833335</v>
          </cell>
          <cell r="N153">
            <v>2.0876409233333337</v>
          </cell>
          <cell r="O153">
            <v>604.31399999999996</v>
          </cell>
          <cell r="V153">
            <v>-5.3033524399163205</v>
          </cell>
          <cell r="W153">
            <v>29.009</v>
          </cell>
        </row>
        <row r="154">
          <cell r="A154" t="str">
            <v xml:space="preserve"> </v>
          </cell>
          <cell r="D154">
            <v>0.67428443318774822</v>
          </cell>
          <cell r="E154">
            <v>-3.1717931176138894</v>
          </cell>
          <cell r="F154">
            <v>-35.221073678337497</v>
          </cell>
          <cell r="G154">
            <v>0.18653917296944411</v>
          </cell>
          <cell r="H154">
            <v>6.0482387292222235</v>
          </cell>
          <cell r="I154">
            <v>-11.522540218764627</v>
          </cell>
          <cell r="J154">
            <v>11.910259775991129</v>
          </cell>
          <cell r="K154">
            <v>0.34711565711666631</v>
          </cell>
          <cell r="L154">
            <v>-19.651123853799998</v>
          </cell>
          <cell r="M154">
            <v>-1.2804295022166667</v>
          </cell>
          <cell r="N154">
            <v>2.8064237713333338</v>
          </cell>
          <cell r="O154">
            <v>590.60500000000002</v>
          </cell>
          <cell r="V154">
            <v>8.0970215801676524</v>
          </cell>
          <cell r="W154">
            <v>28.292999999999999</v>
          </cell>
        </row>
        <row r="155">
          <cell r="A155" t="str">
            <v xml:space="preserve"> </v>
          </cell>
          <cell r="D155">
            <v>0.83208917822378481</v>
          </cell>
          <cell r="E155">
            <v>-1.7479008228027781</v>
          </cell>
          <cell r="F155">
            <v>-35.348094279454166</v>
          </cell>
          <cell r="G155">
            <v>4.1398451180555206E-2</v>
          </cell>
          <cell r="H155">
            <v>7.7560544845555563</v>
          </cell>
          <cell r="I155">
            <v>-11.870241180687437</v>
          </cell>
          <cell r="J155">
            <v>11.192677903960364</v>
          </cell>
          <cell r="K155">
            <v>1.4463865680166663</v>
          </cell>
          <cell r="L155">
            <v>-20.967006477666668</v>
          </cell>
          <cell r="M155">
            <v>-0.42512152958333332</v>
          </cell>
          <cell r="N155">
            <v>1.7028156160000005</v>
          </cell>
          <cell r="O155">
            <v>573.38199999999995</v>
          </cell>
          <cell r="V155">
            <v>2.1934576419380125</v>
          </cell>
          <cell r="W155">
            <v>26.797999999999998</v>
          </cell>
        </row>
        <row r="156">
          <cell r="A156" t="str">
            <v xml:space="preserve"> </v>
          </cell>
          <cell r="D156">
            <v>1.2000087989601544</v>
          </cell>
          <cell r="E156">
            <v>-0.58938020588333362</v>
          </cell>
          <cell r="F156">
            <v>-35.258752754291663</v>
          </cell>
          <cell r="G156">
            <v>0.93433422011296285</v>
          </cell>
          <cell r="H156">
            <v>9.2293017836666689</v>
          </cell>
          <cell r="I156">
            <v>-12.104550543081052</v>
          </cell>
          <cell r="J156">
            <v>10.22937145299384</v>
          </cell>
          <cell r="K156">
            <v>2.6061578151888884</v>
          </cell>
          <cell r="L156">
            <v>-21.078375450666666</v>
          </cell>
          <cell r="M156">
            <v>0.88912686087777759</v>
          </cell>
          <cell r="N156">
            <v>2.6532000348888896</v>
          </cell>
          <cell r="O156">
            <v>554.07000000000005</v>
          </cell>
          <cell r="V156">
            <v>-3.1205359837434443</v>
          </cell>
          <cell r="W156">
            <v>25.155999999999999</v>
          </cell>
        </row>
        <row r="157">
          <cell r="A157" t="str">
            <v xml:space="preserve"> </v>
          </cell>
          <cell r="D157">
            <v>1.3224223112818514</v>
          </cell>
          <cell r="E157">
            <v>-0.37679278176388892</v>
          </cell>
          <cell r="F157">
            <v>-36.570269522312508</v>
          </cell>
          <cell r="G157">
            <v>0.99298515864537018</v>
          </cell>
          <cell r="H157">
            <v>10.721493548666666</v>
          </cell>
          <cell r="I157">
            <v>-12.434193600612616</v>
          </cell>
          <cell r="J157">
            <v>9.7178785818101616</v>
          </cell>
          <cell r="K157">
            <v>4.0437912822611111</v>
          </cell>
          <cell r="L157">
            <v>-22.420429978399998</v>
          </cell>
          <cell r="M157">
            <v>2.1524881626055556</v>
          </cell>
          <cell r="N157">
            <v>2.4450747737777783</v>
          </cell>
          <cell r="O157">
            <v>536.65599999999995</v>
          </cell>
          <cell r="V157">
            <v>6.1031563958547475</v>
          </cell>
          <cell r="W157">
            <v>23.18</v>
          </cell>
        </row>
        <row r="158">
          <cell r="A158">
            <v>42186</v>
          </cell>
          <cell r="D158">
            <v>1.4005917212906562</v>
          </cell>
          <cell r="E158">
            <v>-0.10611897901111104</v>
          </cell>
          <cell r="F158">
            <v>-36.354964127450003</v>
          </cell>
          <cell r="G158">
            <v>1.3099548704555553</v>
          </cell>
          <cell r="H158">
            <v>10.299208877333335</v>
          </cell>
          <cell r="I158">
            <v>-12.617699143045209</v>
          </cell>
          <cell r="J158">
            <v>8.4388596806512286</v>
          </cell>
          <cell r="K158">
            <v>4.0433073972333338</v>
          </cell>
          <cell r="L158">
            <v>-22.066171902333334</v>
          </cell>
          <cell r="M158">
            <v>2.7228620930666665</v>
          </cell>
          <cell r="N158">
            <v>3.8285954409999996</v>
          </cell>
          <cell r="O158">
            <v>532.69799999999998</v>
          </cell>
          <cell r="V158">
            <v>-1.4684925793333581</v>
          </cell>
          <cell r="W158">
            <v>21.992999999999999</v>
          </cell>
        </row>
        <row r="159">
          <cell r="A159" t="str">
            <v xml:space="preserve"> </v>
          </cell>
          <cell r="D159">
            <v>1.4311857335698297</v>
          </cell>
          <cell r="E159">
            <v>-0.19340871528888873</v>
          </cell>
          <cell r="F159">
            <v>-34.372666383733332</v>
          </cell>
          <cell r="G159">
            <v>1.3328277663555552</v>
          </cell>
          <cell r="H159">
            <v>10.582337600666667</v>
          </cell>
          <cell r="I159">
            <v>-11.697073846167717</v>
          </cell>
          <cell r="J159">
            <v>7.3588429618867037</v>
          </cell>
          <cell r="K159">
            <v>3.7477148434666661</v>
          </cell>
          <cell r="L159">
            <v>-21.593437396466669</v>
          </cell>
          <cell r="M159">
            <v>2.7447702499666669</v>
          </cell>
          <cell r="N159">
            <v>3.0099791606666666</v>
          </cell>
          <cell r="O159">
            <v>536.58100000000002</v>
          </cell>
          <cell r="V159">
            <v>-2.6455123726881635</v>
          </cell>
          <cell r="W159">
            <v>21.29</v>
          </cell>
        </row>
        <row r="160">
          <cell r="A160" t="str">
            <v xml:space="preserve"> </v>
          </cell>
          <cell r="D160">
            <v>1.4355556963081655</v>
          </cell>
          <cell r="E160">
            <v>-0.10269202406666651</v>
          </cell>
          <cell r="F160">
            <v>-33.191836193216666</v>
          </cell>
          <cell r="G160">
            <v>1.5183312043555552</v>
          </cell>
          <cell r="H160">
            <v>10.037158844333334</v>
          </cell>
          <cell r="I160">
            <v>-11.225922083721308</v>
          </cell>
          <cell r="J160">
            <v>7.1993288989302968</v>
          </cell>
          <cell r="K160">
            <v>3.7286502122333331</v>
          </cell>
          <cell r="L160">
            <v>-20.191701834633331</v>
          </cell>
          <cell r="M160">
            <v>1.3688943829</v>
          </cell>
          <cell r="N160">
            <v>3.138964954</v>
          </cell>
          <cell r="O160">
            <v>538.71299999999997</v>
          </cell>
          <cell r="V160">
            <v>-2.9830508474576245</v>
          </cell>
          <cell r="W160">
            <v>21.986999999999998</v>
          </cell>
        </row>
        <row r="161">
          <cell r="A161" t="str">
            <v xml:space="preserve"> </v>
          </cell>
          <cell r="D161">
            <v>1.19220420532742</v>
          </cell>
          <cell r="E161">
            <v>-0.86863819789999985</v>
          </cell>
          <cell r="F161">
            <v>-34.067735186233335</v>
          </cell>
          <cell r="G161">
            <v>1.2557149571666666</v>
          </cell>
          <cell r="H161">
            <v>9.0281058567777777</v>
          </cell>
          <cell r="I161">
            <v>-11.240809631340829</v>
          </cell>
          <cell r="J161">
            <v>7.811148587216997</v>
          </cell>
          <cell r="K161">
            <v>3.4428561969666673</v>
          </cell>
          <cell r="L161">
            <v>-21.950812348300001</v>
          </cell>
          <cell r="M161">
            <v>0.81094439386666661</v>
          </cell>
          <cell r="N161">
            <v>2.3455802703333335</v>
          </cell>
          <cell r="O161">
            <v>542.03</v>
          </cell>
          <cell r="V161">
            <v>-4.3352640545144761</v>
          </cell>
          <cell r="W161">
            <v>23.488</v>
          </cell>
        </row>
        <row r="162">
          <cell r="A162" t="str">
            <v xml:space="preserve"> </v>
          </cell>
          <cell r="D162">
            <v>0.95008976245018295</v>
          </cell>
          <cell r="E162">
            <v>-1.4138489928111111</v>
          </cell>
          <cell r="F162">
            <v>-35.871302118449996</v>
          </cell>
          <cell r="G162">
            <v>0.52667244098888877</v>
          </cell>
          <cell r="H162">
            <v>8.2216205507777786</v>
          </cell>
          <cell r="I162">
            <v>-13.736829478667772</v>
          </cell>
          <cell r="J162">
            <v>10.082851998909911</v>
          </cell>
          <cell r="K162">
            <v>2.2236117347</v>
          </cell>
          <cell r="L162">
            <v>-23.989735930266665</v>
          </cell>
          <cell r="M162">
            <v>-0.24249385516666666</v>
          </cell>
          <cell r="N162">
            <v>2.9517395423333332</v>
          </cell>
          <cell r="O162">
            <v>550.25</v>
          </cell>
          <cell r="V162">
            <v>3.037204561381146</v>
          </cell>
          <cell r="W162">
            <v>25.074999999999999</v>
          </cell>
        </row>
        <row r="163">
          <cell r="A163" t="str">
            <v xml:space="preserve"> </v>
          </cell>
          <cell r="D163">
            <v>0.71176554584189089</v>
          </cell>
          <cell r="E163">
            <v>-1.7766430898444441</v>
          </cell>
          <cell r="F163">
            <v>-36.399787655466668</v>
          </cell>
          <cell r="G163">
            <v>0.38379489531111105</v>
          </cell>
          <cell r="H163">
            <v>6.8173745482222223</v>
          </cell>
          <cell r="I163">
            <v>-14.141007070688538</v>
          </cell>
          <cell r="J163">
            <v>10.857759287918325</v>
          </cell>
          <cell r="K163">
            <v>0.63662027896666673</v>
          </cell>
          <cell r="L163">
            <v>-25.281380678533335</v>
          </cell>
          <cell r="M163">
            <v>0.3164522121333333</v>
          </cell>
          <cell r="N163">
            <v>3.7240526173333333</v>
          </cell>
          <cell r="O163">
            <v>555.16700000000003</v>
          </cell>
          <cell r="V163">
            <v>-4.616226521677735</v>
          </cell>
          <cell r="W163">
            <v>25.164999999999999</v>
          </cell>
        </row>
        <row r="164">
          <cell r="A164">
            <v>42370</v>
          </cell>
          <cell r="D164">
            <v>0.76257992497837257</v>
          </cell>
          <cell r="E164">
            <v>-1.1747457713111111</v>
          </cell>
          <cell r="F164">
            <v>-34.843363003783331</v>
          </cell>
          <cell r="G164">
            <v>-0.30764528276666669</v>
          </cell>
          <cell r="H164">
            <v>5.8742971318888886</v>
          </cell>
          <cell r="I164">
            <v>-12.616816443911418</v>
          </cell>
          <cell r="J164">
            <v>9.330292787088835</v>
          </cell>
          <cell r="K164">
            <v>0.8312952598333333</v>
          </cell>
          <cell r="L164">
            <v>-21.979081167966669</v>
          </cell>
          <cell r="M164">
            <v>0.69767901589999992</v>
          </cell>
          <cell r="N164">
            <v>3.4176264306666666</v>
          </cell>
          <cell r="O164">
            <v>570.38</v>
          </cell>
          <cell r="V164">
            <v>-5.7301723261857447</v>
          </cell>
          <cell r="W164">
            <v>26.43</v>
          </cell>
        </row>
        <row r="165">
          <cell r="A165" t="str">
            <v xml:space="preserve"> </v>
          </cell>
          <cell r="D165">
            <v>0.78570547394770707</v>
          </cell>
          <cell r="E165">
            <v>-0.87600675886666668</v>
          </cell>
          <cell r="F165">
            <v>-34.073193046083333</v>
          </cell>
          <cell r="G165">
            <v>-0.21301830933333329</v>
          </cell>
          <cell r="H165">
            <v>5.2055587148888893</v>
          </cell>
          <cell r="I165">
            <v>-11.283762742717558</v>
          </cell>
          <cell r="J165">
            <v>6.5123096295275191</v>
          </cell>
          <cell r="K165">
            <v>1.1661384862666668</v>
          </cell>
          <cell r="L165">
            <v>-20.477313915699998</v>
          </cell>
          <cell r="M165">
            <v>0.76034929933333328</v>
          </cell>
          <cell r="N165">
            <v>4.2578350446666668</v>
          </cell>
          <cell r="O165">
            <v>575.99900000000002</v>
          </cell>
          <cell r="V165">
            <v>-3.6695105523125271</v>
          </cell>
          <cell r="W165">
            <v>26.911000000000001</v>
          </cell>
        </row>
        <row r="166">
          <cell r="A166" t="str">
            <v xml:space="preserve"> </v>
          </cell>
          <cell r="D166">
            <v>0.98042109044312165</v>
          </cell>
          <cell r="E166">
            <v>-1.0917661205444444</v>
          </cell>
          <cell r="F166">
            <v>-32.823662777316663</v>
          </cell>
          <cell r="G166">
            <v>-0.50857276448888888</v>
          </cell>
          <cell r="H166">
            <v>5.9322632686666665</v>
          </cell>
          <cell r="I166">
            <v>-11.270460909771925</v>
          </cell>
          <cell r="J166">
            <v>5.6946757437587463</v>
          </cell>
          <cell r="K166">
            <v>2.9098582654333334</v>
          </cell>
          <cell r="L166">
            <v>-18.564136857233333</v>
          </cell>
          <cell r="M166">
            <v>1.2027232002666668</v>
          </cell>
          <cell r="N166">
            <v>3.5941094836666667</v>
          </cell>
          <cell r="O166">
            <v>575.07500000000005</v>
          </cell>
          <cell r="V166">
            <v>-11.790133641313316</v>
          </cell>
          <cell r="W166">
            <v>26.292000000000002</v>
          </cell>
        </row>
        <row r="167">
          <cell r="A167" t="str">
            <v xml:space="preserve"> </v>
          </cell>
          <cell r="D167">
            <v>1.1147941187166273</v>
          </cell>
          <cell r="E167">
            <v>-1.8072660749111111</v>
          </cell>
          <cell r="F167">
            <v>-33.07523287155</v>
          </cell>
          <cell r="G167">
            <v>0.69964303446666654</v>
          </cell>
          <cell r="H167">
            <v>8.5621117784444447</v>
          </cell>
          <cell r="I167">
            <v>-12.371079072376498</v>
          </cell>
          <cell r="J167">
            <v>5.7300883709380228</v>
          </cell>
          <cell r="K167">
            <v>3.1791087690999995</v>
          </cell>
          <cell r="L167">
            <v>-19.603462154866666</v>
          </cell>
          <cell r="M167">
            <v>1.6044117854</v>
          </cell>
          <cell r="N167">
            <v>3.8795319579999998</v>
          </cell>
          <cell r="O167">
            <v>562.93399999999997</v>
          </cell>
          <cell r="V167">
            <v>-6.7497442574165341</v>
          </cell>
          <cell r="W167">
            <v>24.832000000000001</v>
          </cell>
        </row>
        <row r="168">
          <cell r="A168" t="str">
            <v xml:space="preserve"> </v>
          </cell>
          <cell r="D168">
            <v>1.21700784870278</v>
          </cell>
          <cell r="E168">
            <v>-2.0767208458444446</v>
          </cell>
          <cell r="F168">
            <v>-32.570558462433333</v>
          </cell>
          <cell r="G168">
            <v>1.7722335223999999</v>
          </cell>
          <cell r="H168">
            <v>7.745382525666666</v>
          </cell>
          <cell r="I168">
            <v>-11.887589285746492</v>
          </cell>
          <cell r="J168">
            <v>6.6243175043699694</v>
          </cell>
          <cell r="K168">
            <v>3.7085668282333333</v>
          </cell>
          <cell r="L168">
            <v>-18.176212647566668</v>
          </cell>
          <cell r="M168">
            <v>2.9680134323666665</v>
          </cell>
          <cell r="N168">
            <v>-0.50301778899999972</v>
          </cell>
          <cell r="O168">
            <v>534.95799999999997</v>
          </cell>
          <cell r="V168">
            <v>3.8503073600265836</v>
          </cell>
          <cell r="W168">
            <v>22.792000000000002</v>
          </cell>
        </row>
        <row r="169">
          <cell r="A169" t="str">
            <v xml:space="preserve"> </v>
          </cell>
          <cell r="D169">
            <v>1.2330130486112503</v>
          </cell>
          <cell r="E169">
            <v>-1.5095743140777778</v>
          </cell>
          <cell r="F169">
            <v>-32.745192968766673</v>
          </cell>
          <cell r="G169">
            <v>3.4020633576333332</v>
          </cell>
          <cell r="H169">
            <v>7.5636415947777769</v>
          </cell>
          <cell r="I169">
            <v>-12.62741419520183</v>
          </cell>
          <cell r="J169">
            <v>7.9751248866932061</v>
          </cell>
          <cell r="K169">
            <v>2.7692745808666666</v>
          </cell>
          <cell r="L169">
            <v>-18.3057770128</v>
          </cell>
          <cell r="M169">
            <v>3.0651380337333332</v>
          </cell>
          <cell r="N169">
            <v>-0.14212509066666623</v>
          </cell>
          <cell r="O169">
            <v>511.642</v>
          </cell>
          <cell r="V169">
            <v>-7.7427772600186291</v>
          </cell>
          <cell r="W169">
            <v>21.03</v>
          </cell>
        </row>
        <row r="170">
          <cell r="A170" t="str">
            <v xml:space="preserve"> </v>
          </cell>
        </row>
        <row r="171">
          <cell r="A171" t="str">
            <v xml:space="preserve"> </v>
          </cell>
        </row>
        <row r="172">
          <cell r="A172" t="str">
            <v xml:space="preserve"> </v>
          </cell>
        </row>
        <row r="173">
          <cell r="A173" t="str">
            <v xml:space="preserve"> </v>
          </cell>
        </row>
        <row r="174">
          <cell r="A174" t="str">
            <v xml:space="preserve"> </v>
          </cell>
        </row>
        <row r="175">
          <cell r="A175" t="str">
            <v xml:space="preserve"> </v>
          </cell>
        </row>
        <row r="176">
          <cell r="A176" t="str">
            <v xml:space="preserve"> </v>
          </cell>
        </row>
        <row r="177">
          <cell r="A177" t="str">
            <v xml:space="preserve"> </v>
          </cell>
        </row>
        <row r="178">
          <cell r="A178" t="str">
            <v xml:space="preserve"> </v>
          </cell>
        </row>
        <row r="179">
          <cell r="A179" t="str">
            <v xml:space="preserve"> </v>
          </cell>
        </row>
        <row r="180">
          <cell r="A180" t="str">
            <v xml:space="preserve"> </v>
          </cell>
        </row>
        <row r="181">
          <cell r="A181" t="str">
            <v xml:space="preserve"> </v>
          </cell>
        </row>
        <row r="182">
          <cell r="A182" t="str">
            <v xml:space="preserve"> </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site"/>
      <sheetName val="capa"/>
      <sheetName val="introducao"/>
      <sheetName val="fontes"/>
      <sheetName val="6populacao3"/>
      <sheetName val="7empregoINE3"/>
      <sheetName val="8desemprego_INE3"/>
      <sheetName val="9lay_off"/>
      <sheetName val="10desemprego_IEFP"/>
      <sheetName val="11desemprego_IEFP"/>
      <sheetName val="10desemprego_IEFP (2)"/>
      <sheetName val="11desemprego_IEFP (2)"/>
      <sheetName val="12fp_anexo C"/>
      <sheetName val="13empresarial"/>
      <sheetName val="14ganhos"/>
      <sheetName val="15salários"/>
      <sheetName val="16irct"/>
      <sheetName val="17acidentes"/>
      <sheetName val="18ssocial"/>
      <sheetName val="19ssocial "/>
      <sheetName val="20destaque"/>
      <sheetName val="20destaque (sem iefp)"/>
      <sheetName val="21destaque "/>
      <sheetName val="21destaque(2)"/>
      <sheetName val="22conceito"/>
      <sheetName val="23conceito"/>
      <sheetName val="contracap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ow r="9">
          <cell r="D9" t="str">
            <v>Alemanha</v>
          </cell>
          <cell r="I9">
            <v>0.84444444444444444</v>
          </cell>
        </row>
        <row r="10">
          <cell r="D10" t="str">
            <v>Áustria</v>
          </cell>
          <cell r="I10">
            <v>0.90476190476190477</v>
          </cell>
        </row>
        <row r="11">
          <cell r="D11" t="str">
            <v>Bélgica</v>
          </cell>
          <cell r="I11">
            <v>0.88235294117647056</v>
          </cell>
        </row>
        <row r="12">
          <cell r="D12" t="str">
            <v>Chipre</v>
          </cell>
          <cell r="I12">
            <v>1.1111111111111109</v>
          </cell>
        </row>
        <row r="13">
          <cell r="D13" t="str">
            <v>Croácia</v>
          </cell>
          <cell r="I13">
            <v>0.9508196721311476</v>
          </cell>
        </row>
        <row r="14">
          <cell r="D14" t="str">
            <v>Eslováquia</v>
          </cell>
          <cell r="I14">
            <v>1.3095238095238095</v>
          </cell>
        </row>
        <row r="15">
          <cell r="D15" t="str">
            <v>Eslovénia</v>
          </cell>
          <cell r="I15">
            <v>1.1857142857142857</v>
          </cell>
        </row>
        <row r="16">
          <cell r="D16" t="str">
            <v>Espanha</v>
          </cell>
          <cell r="I16">
            <v>1.196629213483146</v>
          </cell>
        </row>
        <row r="17">
          <cell r="D17" t="str">
            <v>Estónia</v>
          </cell>
          <cell r="I17">
            <v>0.68421052631578949</v>
          </cell>
        </row>
        <row r="18">
          <cell r="D18" t="str">
            <v>Finlândia</v>
          </cell>
          <cell r="I18">
            <v>1.2</v>
          </cell>
        </row>
        <row r="19">
          <cell r="D19" t="str">
            <v>França</v>
          </cell>
          <cell r="I19">
            <v>0.94736842105263153</v>
          </cell>
        </row>
        <row r="20">
          <cell r="D20" t="str">
            <v>Grécia</v>
          </cell>
          <cell r="I20">
            <v>1.4666666666666668</v>
          </cell>
        </row>
        <row r="21">
          <cell r="D21" t="str">
            <v>Países Baixos</v>
          </cell>
          <cell r="I21">
            <v>1.1851851851851851</v>
          </cell>
        </row>
        <row r="22">
          <cell r="D22" t="str">
            <v>Irlanda</v>
          </cell>
          <cell r="I22">
            <v>0.70212765957446799</v>
          </cell>
        </row>
        <row r="23">
          <cell r="D23" t="str">
            <v>Itália</v>
          </cell>
          <cell r="I23">
            <v>1.1388888888888888</v>
          </cell>
        </row>
        <row r="24">
          <cell r="D24" t="str">
            <v>Luxemburgo</v>
          </cell>
          <cell r="I24">
            <v>1.2549019607843139</v>
          </cell>
        </row>
        <row r="25">
          <cell r="D25" t="str">
            <v>Malta</v>
          </cell>
          <cell r="I25">
            <v>1.1081081081081079</v>
          </cell>
        </row>
        <row r="26">
          <cell r="D26" t="str">
            <v>Portugal</v>
          </cell>
          <cell r="I26">
            <v>1.0476190476190477</v>
          </cell>
        </row>
      </sheetData>
      <sheetData sheetId="24" refreshError="1"/>
      <sheetData sheetId="25" refreshError="1"/>
      <sheetData sheetId="26"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5" customWidth="1"/>
    <col min="2" max="2" width="2.5703125" style="135" customWidth="1"/>
    <col min="3" max="3" width="16.28515625" style="135" customWidth="1"/>
    <col min="4" max="4" width="22.28515625" style="135" customWidth="1"/>
    <col min="5" max="5" width="2.5703125" style="269" customWidth="1"/>
    <col min="6" max="6" width="1" style="135" customWidth="1"/>
    <col min="7" max="7" width="14" style="135" customWidth="1"/>
    <col min="8" max="8" width="5.5703125" style="135" customWidth="1"/>
    <col min="9" max="9" width="4.140625" style="135" customWidth="1"/>
    <col min="10" max="10" width="34.5703125" style="135" customWidth="1"/>
    <col min="11" max="11" width="2.42578125" style="135" customWidth="1"/>
    <col min="12" max="12" width="1.42578125" style="135" customWidth="1"/>
    <col min="13" max="16384" width="9.140625" style="135"/>
  </cols>
  <sheetData>
    <row r="1" spans="1:12" ht="7.5" customHeight="1" x14ac:dyDescent="0.2">
      <c r="A1" s="283"/>
      <c r="B1" s="280"/>
      <c r="C1" s="280"/>
      <c r="D1" s="280"/>
      <c r="E1" s="767"/>
      <c r="F1" s="280"/>
      <c r="G1" s="280"/>
      <c r="H1" s="280"/>
      <c r="I1" s="280"/>
      <c r="J1" s="280"/>
      <c r="K1" s="280"/>
      <c r="L1" s="280"/>
    </row>
    <row r="2" spans="1:12" ht="17.25" customHeight="1" x14ac:dyDescent="0.2">
      <c r="A2" s="283"/>
      <c r="B2" s="261"/>
      <c r="C2" s="262"/>
      <c r="D2" s="262"/>
      <c r="E2" s="768"/>
      <c r="F2" s="262"/>
      <c r="G2" s="262"/>
      <c r="H2" s="262"/>
      <c r="I2" s="263"/>
      <c r="J2" s="264"/>
      <c r="K2" s="264"/>
      <c r="L2" s="283"/>
    </row>
    <row r="3" spans="1:12" x14ac:dyDescent="0.2">
      <c r="A3" s="283"/>
      <c r="B3" s="261"/>
      <c r="C3" s="262"/>
      <c r="D3" s="262"/>
      <c r="E3" s="768"/>
      <c r="F3" s="262"/>
      <c r="G3" s="262"/>
      <c r="H3" s="262"/>
      <c r="I3" s="263"/>
      <c r="J3" s="261"/>
      <c r="K3" s="264"/>
      <c r="L3" s="283"/>
    </row>
    <row r="4" spans="1:12" ht="33.75" customHeight="1" x14ac:dyDescent="0.2">
      <c r="A4" s="283"/>
      <c r="B4" s="261"/>
      <c r="C4" s="1310" t="s">
        <v>445</v>
      </c>
      <c r="D4" s="1310"/>
      <c r="E4" s="1310"/>
      <c r="F4" s="1310"/>
      <c r="G4" s="981"/>
      <c r="H4" s="263"/>
      <c r="I4" s="263"/>
      <c r="J4" s="265" t="s">
        <v>35</v>
      </c>
      <c r="K4" s="261"/>
      <c r="L4" s="283"/>
    </row>
    <row r="5" spans="1:12" s="140" customFormat="1" ht="12.75" customHeight="1" x14ac:dyDescent="0.2">
      <c r="A5" s="285"/>
      <c r="B5" s="1317"/>
      <c r="C5" s="1317"/>
      <c r="D5" s="1317"/>
      <c r="E5" s="1317"/>
      <c r="F5" s="280"/>
      <c r="G5" s="266"/>
      <c r="H5" s="266"/>
      <c r="I5" s="266"/>
      <c r="J5" s="267"/>
      <c r="K5" s="268"/>
      <c r="L5" s="283"/>
    </row>
    <row r="6" spans="1:12" ht="12.75" customHeight="1" x14ac:dyDescent="0.2">
      <c r="A6" s="283"/>
      <c r="B6" s="283"/>
      <c r="C6" s="280"/>
      <c r="D6" s="280"/>
      <c r="E6" s="767"/>
      <c r="F6" s="280"/>
      <c r="G6" s="266"/>
      <c r="H6" s="266"/>
      <c r="I6" s="266"/>
      <c r="J6" s="267"/>
      <c r="K6" s="268"/>
      <c r="L6" s="283"/>
    </row>
    <row r="7" spans="1:12" ht="12.75" customHeight="1" x14ac:dyDescent="0.2">
      <c r="A7" s="283"/>
      <c r="B7" s="283"/>
      <c r="C7" s="280"/>
      <c r="D7" s="280"/>
      <c r="E7" s="767"/>
      <c r="F7" s="280"/>
      <c r="G7" s="266"/>
      <c r="H7" s="266"/>
      <c r="I7" s="279"/>
      <c r="J7" s="267"/>
      <c r="K7" s="268"/>
      <c r="L7" s="283"/>
    </row>
    <row r="8" spans="1:12" ht="12.75" customHeight="1" x14ac:dyDescent="0.2">
      <c r="A8" s="283"/>
      <c r="B8" s="283"/>
      <c r="C8" s="280"/>
      <c r="D8" s="280"/>
      <c r="E8" s="767"/>
      <c r="F8" s="280"/>
      <c r="G8" s="266"/>
      <c r="H8" s="266"/>
      <c r="I8" s="279"/>
      <c r="J8" s="267"/>
      <c r="K8" s="268"/>
      <c r="L8" s="283"/>
    </row>
    <row r="9" spans="1:12" ht="12.75" customHeight="1" x14ac:dyDescent="0.2">
      <c r="A9" s="283"/>
      <c r="B9" s="283"/>
      <c r="C9" s="280"/>
      <c r="D9" s="280"/>
      <c r="E9" s="767"/>
      <c r="F9" s="280"/>
      <c r="G9" s="266"/>
      <c r="H9" s="266"/>
      <c r="I9" s="279"/>
      <c r="J9" s="267"/>
      <c r="K9" s="268"/>
      <c r="L9" s="283"/>
    </row>
    <row r="10" spans="1:12" ht="12.75" customHeight="1" x14ac:dyDescent="0.2">
      <c r="A10" s="283"/>
      <c r="B10" s="283"/>
      <c r="C10" s="280"/>
      <c r="D10" s="280"/>
      <c r="E10" s="767"/>
      <c r="F10" s="280"/>
      <c r="G10" s="266"/>
      <c r="H10" s="266"/>
      <c r="I10" s="266"/>
      <c r="J10" s="267"/>
      <c r="K10" s="268"/>
      <c r="L10" s="283"/>
    </row>
    <row r="11" spans="1:12" ht="12.75" customHeight="1" x14ac:dyDescent="0.2">
      <c r="A11" s="283"/>
      <c r="B11" s="283"/>
      <c r="C11" s="280"/>
      <c r="D11" s="280"/>
      <c r="E11" s="767"/>
      <c r="F11" s="280"/>
      <c r="G11" s="266"/>
      <c r="H11" s="266"/>
      <c r="I11" s="266"/>
      <c r="J11" s="267"/>
      <c r="K11" s="268"/>
      <c r="L11" s="283"/>
    </row>
    <row r="12" spans="1:12" ht="12.75" customHeight="1" x14ac:dyDescent="0.2">
      <c r="A12" s="283"/>
      <c r="B12" s="283"/>
      <c r="C12" s="280"/>
      <c r="D12" s="280"/>
      <c r="E12" s="767"/>
      <c r="F12" s="280"/>
      <c r="G12" s="266"/>
      <c r="H12" s="266"/>
      <c r="I12" s="266"/>
      <c r="J12" s="267"/>
      <c r="K12" s="268"/>
      <c r="L12" s="283"/>
    </row>
    <row r="13" spans="1:12" x14ac:dyDescent="0.2">
      <c r="A13" s="283"/>
      <c r="B13" s="283"/>
      <c r="C13" s="280"/>
      <c r="D13" s="280"/>
      <c r="E13" s="767"/>
      <c r="F13" s="280"/>
      <c r="G13" s="266"/>
      <c r="H13" s="266"/>
      <c r="I13" s="266"/>
      <c r="J13" s="267"/>
      <c r="K13" s="268"/>
      <c r="L13" s="283"/>
    </row>
    <row r="14" spans="1:12" x14ac:dyDescent="0.2">
      <c r="A14" s="283"/>
      <c r="B14" s="300" t="s">
        <v>27</v>
      </c>
      <c r="C14" s="298"/>
      <c r="D14" s="298"/>
      <c r="E14" s="769"/>
      <c r="F14" s="280"/>
      <c r="G14" s="266"/>
      <c r="H14" s="266"/>
      <c r="I14" s="266"/>
      <c r="J14" s="267"/>
      <c r="K14" s="268"/>
      <c r="L14" s="283"/>
    </row>
    <row r="15" spans="1:12" ht="13.5" thickBot="1" x14ac:dyDescent="0.25">
      <c r="A15" s="283"/>
      <c r="B15" s="283"/>
      <c r="C15" s="280"/>
      <c r="D15" s="280"/>
      <c r="E15" s="767"/>
      <c r="F15" s="280"/>
      <c r="G15" s="266"/>
      <c r="H15" s="266"/>
      <c r="I15" s="266"/>
      <c r="J15" s="267"/>
      <c r="K15" s="268"/>
      <c r="L15" s="283"/>
    </row>
    <row r="16" spans="1:12" ht="13.5" thickBot="1" x14ac:dyDescent="0.25">
      <c r="A16" s="283"/>
      <c r="B16" s="305"/>
      <c r="C16" s="292" t="s">
        <v>21</v>
      </c>
      <c r="D16" s="292"/>
      <c r="E16" s="770">
        <v>3</v>
      </c>
      <c r="F16" s="280"/>
      <c r="G16" s="266"/>
      <c r="H16" s="266"/>
      <c r="I16" s="266"/>
      <c r="J16" s="267"/>
      <c r="K16" s="268"/>
      <c r="L16" s="283"/>
    </row>
    <row r="17" spans="1:12" ht="13.5" thickBot="1" x14ac:dyDescent="0.25">
      <c r="A17" s="283"/>
      <c r="B17" s="283"/>
      <c r="C17" s="299"/>
      <c r="D17" s="299"/>
      <c r="E17" s="771"/>
      <c r="F17" s="280"/>
      <c r="G17" s="266"/>
      <c r="H17" s="266"/>
      <c r="I17" s="266"/>
      <c r="J17" s="267"/>
      <c r="K17" s="268"/>
      <c r="L17" s="283"/>
    </row>
    <row r="18" spans="1:12" ht="13.5" thickBot="1" x14ac:dyDescent="0.25">
      <c r="A18" s="283"/>
      <c r="B18" s="305"/>
      <c r="C18" s="292" t="s">
        <v>33</v>
      </c>
      <c r="D18" s="292"/>
      <c r="E18" s="772">
        <v>4</v>
      </c>
      <c r="F18" s="280"/>
      <c r="G18" s="266"/>
      <c r="H18" s="266"/>
      <c r="I18" s="266"/>
      <c r="J18" s="267"/>
      <c r="K18" s="268"/>
      <c r="L18" s="283"/>
    </row>
    <row r="19" spans="1:12" ht="13.5" thickBot="1" x14ac:dyDescent="0.25">
      <c r="A19" s="283"/>
      <c r="B19" s="284"/>
      <c r="C19" s="290"/>
      <c r="D19" s="290"/>
      <c r="E19" s="773"/>
      <c r="F19" s="280"/>
      <c r="G19" s="266"/>
      <c r="H19" s="266"/>
      <c r="I19" s="266"/>
      <c r="J19" s="267"/>
      <c r="K19" s="268"/>
      <c r="L19" s="283"/>
    </row>
    <row r="20" spans="1:12" ht="13.5" customHeight="1" thickBot="1" x14ac:dyDescent="0.25">
      <c r="A20" s="283"/>
      <c r="B20" s="304"/>
      <c r="C20" s="1315" t="s">
        <v>32</v>
      </c>
      <c r="D20" s="1316"/>
      <c r="E20" s="772">
        <v>6</v>
      </c>
      <c r="F20" s="280"/>
      <c r="G20" s="266"/>
      <c r="H20" s="266"/>
      <c r="I20" s="266"/>
      <c r="J20" s="267"/>
      <c r="K20" s="268"/>
      <c r="L20" s="283"/>
    </row>
    <row r="21" spans="1:12" x14ac:dyDescent="0.2">
      <c r="A21" s="283"/>
      <c r="B21" s="296"/>
      <c r="C21" s="1314" t="s">
        <v>2</v>
      </c>
      <c r="D21" s="1314"/>
      <c r="E21" s="771">
        <v>6</v>
      </c>
      <c r="F21" s="280"/>
      <c r="G21" s="266"/>
      <c r="H21" s="266"/>
      <c r="I21" s="266"/>
      <c r="J21" s="267"/>
      <c r="K21" s="268"/>
      <c r="L21" s="283"/>
    </row>
    <row r="22" spans="1:12" x14ac:dyDescent="0.2">
      <c r="A22" s="283"/>
      <c r="B22" s="296"/>
      <c r="C22" s="1314" t="s">
        <v>13</v>
      </c>
      <c r="D22" s="1314"/>
      <c r="E22" s="771">
        <v>7</v>
      </c>
      <c r="F22" s="280"/>
      <c r="G22" s="266"/>
      <c r="H22" s="266"/>
      <c r="I22" s="266"/>
      <c r="J22" s="267"/>
      <c r="K22" s="268"/>
      <c r="L22" s="283"/>
    </row>
    <row r="23" spans="1:12" x14ac:dyDescent="0.2">
      <c r="A23" s="283"/>
      <c r="B23" s="296"/>
      <c r="C23" s="1314" t="s">
        <v>7</v>
      </c>
      <c r="D23" s="1314"/>
      <c r="E23" s="771">
        <v>8</v>
      </c>
      <c r="F23" s="280"/>
      <c r="G23" s="266"/>
      <c r="H23" s="266"/>
      <c r="I23" s="266"/>
      <c r="J23" s="267"/>
      <c r="K23" s="268"/>
      <c r="L23" s="283"/>
    </row>
    <row r="24" spans="1:12" x14ac:dyDescent="0.2">
      <c r="A24" s="283"/>
      <c r="B24" s="297"/>
      <c r="C24" s="1314" t="s">
        <v>412</v>
      </c>
      <c r="D24" s="1314"/>
      <c r="E24" s="771">
        <v>9</v>
      </c>
      <c r="F24" s="280"/>
      <c r="G24" s="270"/>
      <c r="H24" s="266"/>
      <c r="I24" s="266"/>
      <c r="J24" s="267"/>
      <c r="K24" s="268"/>
      <c r="L24" s="283"/>
    </row>
    <row r="25" spans="1:12" ht="22.5" customHeight="1" x14ac:dyDescent="0.2">
      <c r="A25" s="283"/>
      <c r="B25" s="286"/>
      <c r="C25" s="1311" t="s">
        <v>28</v>
      </c>
      <c r="D25" s="1311"/>
      <c r="E25" s="771">
        <v>10</v>
      </c>
      <c r="F25" s="280"/>
      <c r="G25" s="266"/>
      <c r="H25" s="266"/>
      <c r="I25" s="266"/>
      <c r="J25" s="267"/>
      <c r="K25" s="268"/>
      <c r="L25" s="283"/>
    </row>
    <row r="26" spans="1:12" x14ac:dyDescent="0.2">
      <c r="A26" s="283"/>
      <c r="B26" s="286"/>
      <c r="C26" s="1314" t="s">
        <v>25</v>
      </c>
      <c r="D26" s="1314"/>
      <c r="E26" s="771">
        <v>11</v>
      </c>
      <c r="F26" s="280"/>
      <c r="G26" s="266"/>
      <c r="H26" s="266"/>
      <c r="I26" s="266"/>
      <c r="J26" s="267"/>
      <c r="K26" s="268"/>
      <c r="L26" s="283"/>
    </row>
    <row r="27" spans="1:12" ht="12.75" customHeight="1" thickBot="1" x14ac:dyDescent="0.25">
      <c r="A27" s="283"/>
      <c r="B27" s="280"/>
      <c r="C27" s="288"/>
      <c r="D27" s="288"/>
      <c r="E27" s="771"/>
      <c r="F27" s="280"/>
      <c r="G27" s="266"/>
      <c r="H27" s="1318">
        <v>42552</v>
      </c>
      <c r="I27" s="1319"/>
      <c r="J27" s="1319"/>
      <c r="K27" s="270"/>
      <c r="L27" s="283"/>
    </row>
    <row r="28" spans="1:12" ht="13.5" customHeight="1" thickBot="1" x14ac:dyDescent="0.25">
      <c r="A28" s="283"/>
      <c r="B28" s="382"/>
      <c r="C28" s="1323" t="s">
        <v>12</v>
      </c>
      <c r="D28" s="1316"/>
      <c r="E28" s="772">
        <v>12</v>
      </c>
      <c r="F28" s="280"/>
      <c r="G28" s="266"/>
      <c r="H28" s="1319"/>
      <c r="I28" s="1319"/>
      <c r="J28" s="1319"/>
      <c r="K28" s="270"/>
      <c r="L28" s="283"/>
    </row>
    <row r="29" spans="1:12" ht="12.75" hidden="1" customHeight="1" x14ac:dyDescent="0.2">
      <c r="A29" s="283"/>
      <c r="B29" s="281"/>
      <c r="C29" s="1314" t="s">
        <v>45</v>
      </c>
      <c r="D29" s="1314"/>
      <c r="E29" s="771">
        <v>12</v>
      </c>
      <c r="F29" s="280"/>
      <c r="G29" s="266"/>
      <c r="H29" s="1319"/>
      <c r="I29" s="1319"/>
      <c r="J29" s="1319"/>
      <c r="K29" s="270"/>
      <c r="L29" s="283"/>
    </row>
    <row r="30" spans="1:12" ht="22.5" customHeight="1" x14ac:dyDescent="0.2">
      <c r="A30" s="283"/>
      <c r="B30" s="281"/>
      <c r="C30" s="1322" t="s">
        <v>415</v>
      </c>
      <c r="D30" s="1322"/>
      <c r="E30" s="771">
        <v>12</v>
      </c>
      <c r="F30" s="280"/>
      <c r="G30" s="266"/>
      <c r="H30" s="1319"/>
      <c r="I30" s="1319"/>
      <c r="J30" s="1319"/>
      <c r="K30" s="270"/>
      <c r="L30" s="283"/>
    </row>
    <row r="31" spans="1:12" ht="12.75" customHeight="1" thickBot="1" x14ac:dyDescent="0.25">
      <c r="A31" s="283"/>
      <c r="B31" s="286"/>
      <c r="C31" s="295"/>
      <c r="D31" s="295"/>
      <c r="E31" s="773"/>
      <c r="F31" s="280"/>
      <c r="G31" s="266"/>
      <c r="H31" s="1319"/>
      <c r="I31" s="1319"/>
      <c r="J31" s="1319"/>
      <c r="K31" s="270"/>
      <c r="L31" s="283"/>
    </row>
    <row r="32" spans="1:12" ht="13.5" customHeight="1" thickBot="1" x14ac:dyDescent="0.25">
      <c r="A32" s="283"/>
      <c r="B32" s="303"/>
      <c r="C32" s="289" t="s">
        <v>11</v>
      </c>
      <c r="D32" s="289"/>
      <c r="E32" s="772">
        <v>13</v>
      </c>
      <c r="F32" s="280"/>
      <c r="G32" s="266"/>
      <c r="H32" s="1319"/>
      <c r="I32" s="1319"/>
      <c r="J32" s="1319"/>
      <c r="K32" s="270"/>
      <c r="L32" s="283"/>
    </row>
    <row r="33" spans="1:12" ht="12.75" customHeight="1" x14ac:dyDescent="0.2">
      <c r="A33" s="283"/>
      <c r="B33" s="281"/>
      <c r="C33" s="1312" t="s">
        <v>18</v>
      </c>
      <c r="D33" s="1312"/>
      <c r="E33" s="771">
        <v>13</v>
      </c>
      <c r="F33" s="280"/>
      <c r="G33" s="266"/>
      <c r="H33" s="1319"/>
      <c r="I33" s="1319"/>
      <c r="J33" s="1319"/>
      <c r="K33" s="270"/>
      <c r="L33" s="283"/>
    </row>
    <row r="34" spans="1:12" ht="12.75" customHeight="1" x14ac:dyDescent="0.2">
      <c r="A34" s="283"/>
      <c r="B34" s="281"/>
      <c r="C34" s="1313" t="s">
        <v>8</v>
      </c>
      <c r="D34" s="1313"/>
      <c r="E34" s="771">
        <v>14</v>
      </c>
      <c r="F34" s="280"/>
      <c r="G34" s="266"/>
      <c r="H34" s="271"/>
      <c r="I34" s="271"/>
      <c r="J34" s="271"/>
      <c r="K34" s="270"/>
      <c r="L34" s="283"/>
    </row>
    <row r="35" spans="1:12" ht="12.75" customHeight="1" x14ac:dyDescent="0.2">
      <c r="A35" s="283"/>
      <c r="B35" s="281"/>
      <c r="C35" s="1313" t="s">
        <v>26</v>
      </c>
      <c r="D35" s="1313"/>
      <c r="E35" s="771">
        <v>14</v>
      </c>
      <c r="F35" s="280"/>
      <c r="G35" s="266"/>
      <c r="H35" s="271"/>
      <c r="I35" s="271"/>
      <c r="J35" s="271"/>
      <c r="K35" s="270"/>
      <c r="L35" s="283"/>
    </row>
    <row r="36" spans="1:12" ht="12.75" customHeight="1" x14ac:dyDescent="0.2">
      <c r="A36" s="283"/>
      <c r="B36" s="281"/>
      <c r="C36" s="1313" t="s">
        <v>6</v>
      </c>
      <c r="D36" s="1313"/>
      <c r="E36" s="771">
        <v>15</v>
      </c>
      <c r="F36" s="280"/>
      <c r="G36" s="266"/>
      <c r="H36" s="271"/>
      <c r="I36" s="271"/>
      <c r="J36" s="271"/>
      <c r="K36" s="270"/>
      <c r="L36" s="283"/>
    </row>
    <row r="37" spans="1:12" ht="12.75" customHeight="1" x14ac:dyDescent="0.2">
      <c r="A37" s="283"/>
      <c r="B37" s="281"/>
      <c r="C37" s="1312" t="s">
        <v>49</v>
      </c>
      <c r="D37" s="1312"/>
      <c r="E37" s="771">
        <v>16</v>
      </c>
      <c r="F37" s="280"/>
      <c r="G37" s="266"/>
      <c r="H37" s="271"/>
      <c r="I37" s="271"/>
      <c r="J37" s="271"/>
      <c r="K37" s="270"/>
      <c r="L37" s="283"/>
    </row>
    <row r="38" spans="1:12" ht="12.75" customHeight="1" x14ac:dyDescent="0.2">
      <c r="A38" s="283"/>
      <c r="B38" s="287"/>
      <c r="C38" s="1313" t="s">
        <v>14</v>
      </c>
      <c r="D38" s="1313"/>
      <c r="E38" s="771">
        <v>16</v>
      </c>
      <c r="F38" s="280"/>
      <c r="G38" s="266"/>
      <c r="H38" s="266"/>
      <c r="I38" s="266"/>
      <c r="J38" s="267"/>
      <c r="K38" s="268"/>
      <c r="L38" s="283"/>
    </row>
    <row r="39" spans="1:12" ht="12.75" customHeight="1" x14ac:dyDescent="0.2">
      <c r="A39" s="283"/>
      <c r="B39" s="281"/>
      <c r="C39" s="1314" t="s">
        <v>31</v>
      </c>
      <c r="D39" s="1314"/>
      <c r="E39" s="771">
        <v>17</v>
      </c>
      <c r="F39" s="280"/>
      <c r="G39" s="266"/>
      <c r="H39" s="266"/>
      <c r="I39" s="266"/>
      <c r="J39" s="272"/>
      <c r="K39" s="272"/>
      <c r="L39" s="283"/>
    </row>
    <row r="40" spans="1:12" ht="13.5" thickBot="1" x14ac:dyDescent="0.25">
      <c r="A40" s="283"/>
      <c r="B40" s="283"/>
      <c r="C40" s="280"/>
      <c r="D40" s="280"/>
      <c r="E40" s="773"/>
      <c r="F40" s="280"/>
      <c r="G40" s="266"/>
      <c r="H40" s="266"/>
      <c r="I40" s="266"/>
      <c r="J40" s="272"/>
      <c r="K40" s="272"/>
      <c r="L40" s="283"/>
    </row>
    <row r="41" spans="1:12" ht="13.5" customHeight="1" thickBot="1" x14ac:dyDescent="0.25">
      <c r="A41" s="283"/>
      <c r="B41" s="366"/>
      <c r="C41" s="1320" t="s">
        <v>29</v>
      </c>
      <c r="D41" s="1316"/>
      <c r="E41" s="772">
        <v>18</v>
      </c>
      <c r="F41" s="280"/>
      <c r="G41" s="266"/>
      <c r="H41" s="266"/>
      <c r="I41" s="266"/>
      <c r="J41" s="272"/>
      <c r="K41" s="272"/>
      <c r="L41" s="283"/>
    </row>
    <row r="42" spans="1:12" x14ac:dyDescent="0.2">
      <c r="A42" s="283"/>
      <c r="B42" s="283"/>
      <c r="C42" s="1314" t="s">
        <v>30</v>
      </c>
      <c r="D42" s="1314"/>
      <c r="E42" s="771">
        <v>18</v>
      </c>
      <c r="F42" s="280"/>
      <c r="G42" s="266"/>
      <c r="H42" s="266"/>
      <c r="I42" s="266"/>
      <c r="J42" s="273"/>
      <c r="K42" s="273"/>
      <c r="L42" s="283"/>
    </row>
    <row r="43" spans="1:12" x14ac:dyDescent="0.2">
      <c r="A43" s="283"/>
      <c r="B43" s="287"/>
      <c r="C43" s="1314" t="s">
        <v>0</v>
      </c>
      <c r="D43" s="1314"/>
      <c r="E43" s="771">
        <v>19</v>
      </c>
      <c r="F43" s="280"/>
      <c r="G43" s="266"/>
      <c r="H43" s="266"/>
      <c r="I43" s="266"/>
      <c r="J43" s="274"/>
      <c r="K43" s="275"/>
      <c r="L43" s="283"/>
    </row>
    <row r="44" spans="1:12" x14ac:dyDescent="0.2">
      <c r="A44" s="283"/>
      <c r="B44" s="287"/>
      <c r="C44" s="1314" t="s">
        <v>16</v>
      </c>
      <c r="D44" s="1314"/>
      <c r="E44" s="771">
        <v>19</v>
      </c>
      <c r="F44" s="280"/>
      <c r="G44" s="266"/>
      <c r="H44" s="266"/>
      <c r="I44" s="266"/>
      <c r="J44" s="274"/>
      <c r="K44" s="275"/>
      <c r="L44" s="283"/>
    </row>
    <row r="45" spans="1:12" x14ac:dyDescent="0.2">
      <c r="A45" s="283"/>
      <c r="B45" s="287"/>
      <c r="C45" s="1314" t="s">
        <v>1</v>
      </c>
      <c r="D45" s="1314"/>
      <c r="E45" s="774">
        <v>19</v>
      </c>
      <c r="F45" s="290"/>
      <c r="G45" s="276"/>
      <c r="H45" s="277"/>
      <c r="I45" s="276"/>
      <c r="J45" s="276"/>
      <c r="K45" s="276"/>
      <c r="L45" s="283"/>
    </row>
    <row r="46" spans="1:12" x14ac:dyDescent="0.2">
      <c r="A46" s="283"/>
      <c r="B46" s="287"/>
      <c r="C46" s="1314" t="s">
        <v>22</v>
      </c>
      <c r="D46" s="1314"/>
      <c r="E46" s="774">
        <v>19</v>
      </c>
      <c r="F46" s="290"/>
      <c r="G46" s="276"/>
      <c r="H46" s="277"/>
      <c r="I46" s="276"/>
      <c r="J46" s="276"/>
      <c r="K46" s="276"/>
      <c r="L46" s="283"/>
    </row>
    <row r="47" spans="1:12" ht="12.75" customHeight="1" thickBot="1" x14ac:dyDescent="0.25">
      <c r="A47" s="283"/>
      <c r="B47" s="286"/>
      <c r="C47" s="286"/>
      <c r="D47" s="286"/>
      <c r="E47" s="775"/>
      <c r="F47" s="282"/>
      <c r="G47" s="274"/>
      <c r="H47" s="277"/>
      <c r="I47" s="274"/>
      <c r="J47" s="274"/>
      <c r="K47" s="275"/>
      <c r="L47" s="283"/>
    </row>
    <row r="48" spans="1:12" ht="13.5" customHeight="1" thickBot="1" x14ac:dyDescent="0.25">
      <c r="A48" s="283"/>
      <c r="B48" s="306"/>
      <c r="C48" s="1315" t="s">
        <v>38</v>
      </c>
      <c r="D48" s="1316"/>
      <c r="E48" s="770">
        <v>20</v>
      </c>
      <c r="F48" s="282"/>
      <c r="G48" s="274"/>
      <c r="H48" s="277"/>
      <c r="I48" s="274"/>
      <c r="J48" s="274"/>
      <c r="K48" s="275"/>
      <c r="L48" s="283"/>
    </row>
    <row r="49" spans="1:12" x14ac:dyDescent="0.2">
      <c r="A49" s="283"/>
      <c r="B49" s="283"/>
      <c r="C49" s="1314" t="s">
        <v>47</v>
      </c>
      <c r="D49" s="1314"/>
      <c r="E49" s="774">
        <v>20</v>
      </c>
      <c r="F49" s="282"/>
      <c r="G49" s="274"/>
      <c r="H49" s="277"/>
      <c r="I49" s="274"/>
      <c r="J49" s="274"/>
      <c r="K49" s="275"/>
      <c r="L49" s="283"/>
    </row>
    <row r="50" spans="1:12" ht="12.75" customHeight="1" x14ac:dyDescent="0.2">
      <c r="A50" s="283"/>
      <c r="B50" s="286"/>
      <c r="C50" s="1311" t="s">
        <v>424</v>
      </c>
      <c r="D50" s="1311"/>
      <c r="E50" s="776">
        <v>21</v>
      </c>
      <c r="F50" s="282"/>
      <c r="G50" s="274"/>
      <c r="H50" s="277"/>
      <c r="I50" s="274"/>
      <c r="J50" s="274"/>
      <c r="K50" s="275"/>
      <c r="L50" s="283"/>
    </row>
    <row r="51" spans="1:12" ht="11.25" customHeight="1" thickBot="1" x14ac:dyDescent="0.25">
      <c r="A51" s="283"/>
      <c r="B51" s="283"/>
      <c r="C51" s="291"/>
      <c r="D51" s="291"/>
      <c r="E51" s="771"/>
      <c r="F51" s="282"/>
      <c r="G51" s="274"/>
      <c r="H51" s="277"/>
      <c r="I51" s="274"/>
      <c r="J51" s="274"/>
      <c r="K51" s="275"/>
      <c r="L51" s="283"/>
    </row>
    <row r="52" spans="1:12" ht="13.5" thickBot="1" x14ac:dyDescent="0.25">
      <c r="A52" s="283"/>
      <c r="B52" s="302"/>
      <c r="C52" s="292" t="s">
        <v>4</v>
      </c>
      <c r="D52" s="292"/>
      <c r="E52" s="770">
        <v>22</v>
      </c>
      <c r="F52" s="290"/>
      <c r="G52" s="276"/>
      <c r="H52" s="277"/>
      <c r="I52" s="276"/>
      <c r="J52" s="276"/>
      <c r="K52" s="276"/>
      <c r="L52" s="283"/>
    </row>
    <row r="53" spans="1:12" ht="33" customHeight="1" x14ac:dyDescent="0.2">
      <c r="A53" s="283"/>
      <c r="B53" s="293"/>
      <c r="C53" s="294"/>
      <c r="D53" s="294"/>
      <c r="E53" s="777"/>
      <c r="F53" s="282"/>
      <c r="G53" s="274"/>
      <c r="H53" s="277"/>
      <c r="I53" s="274"/>
      <c r="J53" s="274"/>
      <c r="K53" s="275"/>
      <c r="L53" s="283"/>
    </row>
    <row r="54" spans="1:12" ht="33" customHeight="1" x14ac:dyDescent="0.2">
      <c r="A54" s="283"/>
      <c r="B54" s="283"/>
      <c r="C54" s="281"/>
      <c r="D54" s="281"/>
      <c r="E54" s="775"/>
      <c r="F54" s="282"/>
      <c r="G54" s="274"/>
      <c r="H54" s="277"/>
      <c r="I54" s="274"/>
      <c r="J54" s="274"/>
      <c r="K54" s="275"/>
      <c r="L54" s="283"/>
    </row>
    <row r="55" spans="1:12" ht="19.5" customHeight="1" x14ac:dyDescent="0.2">
      <c r="A55" s="283"/>
      <c r="B55" s="765" t="s">
        <v>50</v>
      </c>
      <c r="C55" s="765"/>
      <c r="D55" s="301"/>
      <c r="E55" s="778"/>
      <c r="F55" s="282"/>
      <c r="G55" s="274"/>
      <c r="H55" s="277"/>
      <c r="I55" s="274"/>
      <c r="J55" s="274"/>
      <c r="K55" s="275"/>
      <c r="L55" s="283"/>
    </row>
    <row r="56" spans="1:12" ht="21" customHeight="1" x14ac:dyDescent="0.2">
      <c r="A56" s="283"/>
      <c r="B56" s="283"/>
      <c r="C56" s="283"/>
      <c r="D56" s="283"/>
      <c r="E56" s="778"/>
      <c r="F56" s="282"/>
      <c r="G56" s="274"/>
      <c r="H56" s="277"/>
      <c r="I56" s="274"/>
      <c r="J56" s="274"/>
      <c r="K56" s="275"/>
      <c r="L56" s="283"/>
    </row>
    <row r="57" spans="1:12" ht="22.5" customHeight="1" x14ac:dyDescent="0.2">
      <c r="A57" s="283"/>
      <c r="B57" s="766" t="s">
        <v>391</v>
      </c>
      <c r="C57" s="764"/>
      <c r="D57" s="970" t="s">
        <v>613</v>
      </c>
      <c r="E57" s="849" t="s">
        <v>621</v>
      </c>
      <c r="F57" s="764"/>
      <c r="G57" s="274"/>
      <c r="H57" s="277"/>
      <c r="I57" s="274"/>
      <c r="J57" s="274"/>
      <c r="K57" s="275"/>
      <c r="L57" s="283"/>
    </row>
    <row r="58" spans="1:12" ht="22.5" customHeight="1" x14ac:dyDescent="0.2">
      <c r="A58" s="283"/>
      <c r="B58" s="766" t="s">
        <v>392</v>
      </c>
      <c r="C58" s="367"/>
      <c r="D58" s="970" t="s">
        <v>614</v>
      </c>
      <c r="E58" s="849" t="s">
        <v>621</v>
      </c>
      <c r="F58" s="368"/>
      <c r="G58" s="274"/>
      <c r="H58" s="277"/>
      <c r="I58" s="274"/>
      <c r="J58" s="274"/>
      <c r="K58" s="275"/>
      <c r="L58" s="283"/>
    </row>
    <row r="59" spans="1:12" s="140" customFormat="1" ht="28.5" customHeight="1" x14ac:dyDescent="0.2">
      <c r="A59" s="285"/>
      <c r="B59" s="1321" t="s">
        <v>622</v>
      </c>
      <c r="C59" s="1321"/>
      <c r="D59" s="1321"/>
      <c r="E59" s="775"/>
      <c r="F59" s="281"/>
      <c r="G59" s="278"/>
      <c r="H59" s="278"/>
      <c r="I59" s="278"/>
      <c r="J59" s="278"/>
      <c r="K59" s="278"/>
      <c r="L59" s="285"/>
    </row>
    <row r="60" spans="1:12" ht="7.5" customHeight="1" x14ac:dyDescent="0.2">
      <c r="A60" s="283"/>
      <c r="B60" s="1321"/>
      <c r="C60" s="1321"/>
      <c r="D60" s="1321"/>
      <c r="E60" s="779"/>
      <c r="F60" s="284"/>
      <c r="G60" s="284"/>
      <c r="H60" s="284"/>
      <c r="I60" s="284"/>
      <c r="J60" s="284"/>
      <c r="K60" s="284"/>
      <c r="L60" s="284"/>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0" customWidth="1"/>
    <col min="2" max="2" width="2.5703125" style="410" customWidth="1"/>
    <col min="3" max="3" width="1" style="410" customWidth="1"/>
    <col min="4" max="4" width="42.28515625" style="410" customWidth="1"/>
    <col min="5" max="5" width="0.28515625" style="410" customWidth="1"/>
    <col min="6" max="6" width="8" style="410" customWidth="1"/>
    <col min="7" max="7" width="11.28515625" style="410" customWidth="1"/>
    <col min="8" max="8" width="8" style="410" customWidth="1"/>
    <col min="9" max="9" width="13.28515625" style="410" customWidth="1"/>
    <col min="10" max="10" width="11.42578125" style="410" customWidth="1"/>
    <col min="11" max="11" width="2.5703125" style="410" customWidth="1"/>
    <col min="12" max="12" width="1" style="410" customWidth="1"/>
    <col min="13" max="16384" width="9.140625" style="410"/>
  </cols>
  <sheetData>
    <row r="1" spans="1:13" x14ac:dyDescent="0.2">
      <c r="A1" s="405"/>
      <c r="B1" s="554"/>
      <c r="C1" s="1423"/>
      <c r="D1" s="1423"/>
      <c r="E1" s="1115"/>
      <c r="F1" s="409"/>
      <c r="G1" s="409"/>
      <c r="H1" s="409"/>
      <c r="I1" s="409"/>
      <c r="J1" s="1424"/>
      <c r="K1" s="1424"/>
      <c r="L1" s="405"/>
    </row>
    <row r="2" spans="1:13" ht="6" customHeight="1" x14ac:dyDescent="0.2">
      <c r="A2" s="405"/>
      <c r="B2" s="1116"/>
      <c r="C2" s="1117"/>
      <c r="D2" s="1117"/>
      <c r="E2" s="1117"/>
      <c r="F2" s="555"/>
      <c r="G2" s="555"/>
      <c r="H2" s="415"/>
      <c r="I2" s="415"/>
      <c r="J2" s="1425" t="s">
        <v>70</v>
      </c>
      <c r="K2" s="415"/>
      <c r="L2" s="405"/>
    </row>
    <row r="3" spans="1:13" ht="13.5" thickBot="1" x14ac:dyDescent="0.25">
      <c r="A3" s="405"/>
      <c r="B3" s="472"/>
      <c r="C3" s="415"/>
      <c r="D3" s="415"/>
      <c r="E3" s="415"/>
      <c r="F3" s="415"/>
      <c r="G3" s="415"/>
      <c r="H3" s="415"/>
      <c r="I3" s="415"/>
      <c r="J3" s="1426"/>
      <c r="K3" s="731"/>
      <c r="L3" s="405"/>
    </row>
    <row r="4" spans="1:13" ht="15" thickBot="1" x14ac:dyDescent="0.25">
      <c r="A4" s="405"/>
      <c r="B4" s="472"/>
      <c r="C4" s="1427" t="s">
        <v>459</v>
      </c>
      <c r="D4" s="1428"/>
      <c r="E4" s="1428"/>
      <c r="F4" s="1428"/>
      <c r="G4" s="1428"/>
      <c r="H4" s="1428"/>
      <c r="I4" s="1428"/>
      <c r="J4" s="1429"/>
      <c r="K4" s="415"/>
      <c r="L4" s="405"/>
      <c r="M4" s="1118"/>
    </row>
    <row r="5" spans="1:13" ht="4.5" customHeight="1" x14ac:dyDescent="0.2">
      <c r="A5" s="405"/>
      <c r="B5" s="472"/>
      <c r="C5" s="415"/>
      <c r="D5" s="415"/>
      <c r="E5" s="415"/>
      <c r="F5" s="415"/>
      <c r="G5" s="415"/>
      <c r="H5" s="415"/>
      <c r="I5" s="415"/>
      <c r="J5" s="731"/>
      <c r="K5" s="415"/>
      <c r="L5" s="405"/>
      <c r="M5" s="1118"/>
    </row>
    <row r="6" spans="1:13" s="419" customFormat="1" ht="22.5" customHeight="1" x14ac:dyDescent="0.2">
      <c r="A6" s="417"/>
      <c r="B6" s="547"/>
      <c r="C6" s="1430">
        <v>2014</v>
      </c>
      <c r="D6" s="1431"/>
      <c r="E6" s="557"/>
      <c r="F6" s="1434" t="s">
        <v>393</v>
      </c>
      <c r="G6" s="1434"/>
      <c r="H6" s="1435" t="s">
        <v>460</v>
      </c>
      <c r="I6" s="1434"/>
      <c r="J6" s="1436" t="s">
        <v>461</v>
      </c>
      <c r="K6" s="413"/>
      <c r="L6" s="417"/>
      <c r="M6" s="1118"/>
    </row>
    <row r="7" spans="1:13" s="419" customFormat="1" ht="32.25" customHeight="1" x14ac:dyDescent="0.2">
      <c r="A7" s="417"/>
      <c r="B7" s="547"/>
      <c r="C7" s="1432"/>
      <c r="D7" s="1433"/>
      <c r="E7" s="557"/>
      <c r="F7" s="1119" t="s">
        <v>462</v>
      </c>
      <c r="G7" s="1119" t="s">
        <v>463</v>
      </c>
      <c r="H7" s="1120" t="s">
        <v>462</v>
      </c>
      <c r="I7" s="1121" t="s">
        <v>464</v>
      </c>
      <c r="J7" s="1437"/>
      <c r="K7" s="413"/>
      <c r="L7" s="417"/>
      <c r="M7" s="1118"/>
    </row>
    <row r="8" spans="1:13" s="419" customFormat="1" ht="18.75" customHeight="1" x14ac:dyDescent="0.2">
      <c r="A8" s="417"/>
      <c r="B8" s="547"/>
      <c r="C8" s="1421" t="s">
        <v>68</v>
      </c>
      <c r="D8" s="1421"/>
      <c r="E8" s="1122"/>
      <c r="F8" s="1123">
        <v>47574</v>
      </c>
      <c r="G8" s="1124">
        <v>17.60819598713455</v>
      </c>
      <c r="H8" s="1125">
        <v>976640</v>
      </c>
      <c r="I8" s="1126">
        <v>37.001699976017719</v>
      </c>
      <c r="J8" s="1126">
        <v>33.42753010321038</v>
      </c>
      <c r="K8" s="815"/>
      <c r="L8" s="417"/>
    </row>
    <row r="9" spans="1:13" s="419" customFormat="1" ht="17.25" customHeight="1" x14ac:dyDescent="0.2">
      <c r="A9" s="417"/>
      <c r="B9" s="547"/>
      <c r="C9" s="813" t="s">
        <v>359</v>
      </c>
      <c r="D9" s="814"/>
      <c r="E9" s="814"/>
      <c r="F9" s="1127">
        <v>1226</v>
      </c>
      <c r="G9" s="1128">
        <v>9.3852866875909058</v>
      </c>
      <c r="H9" s="1129">
        <v>8153</v>
      </c>
      <c r="I9" s="1130">
        <v>13.6940054084015</v>
      </c>
      <c r="J9" s="1130">
        <v>22.328590702808718</v>
      </c>
      <c r="K9" s="815"/>
      <c r="L9" s="417"/>
    </row>
    <row r="10" spans="1:13" s="822" customFormat="1" ht="17.25" customHeight="1" x14ac:dyDescent="0.2">
      <c r="A10" s="819"/>
      <c r="B10" s="820"/>
      <c r="C10" s="813" t="s">
        <v>360</v>
      </c>
      <c r="D10" s="821"/>
      <c r="E10" s="821"/>
      <c r="F10" s="1127">
        <v>170</v>
      </c>
      <c r="G10" s="1128">
        <v>30.141843971631204</v>
      </c>
      <c r="H10" s="1129">
        <v>3501</v>
      </c>
      <c r="I10" s="1130">
        <v>40.9138716840014</v>
      </c>
      <c r="J10" s="1130">
        <v>32.34990002856329</v>
      </c>
      <c r="K10" s="548"/>
      <c r="L10" s="819"/>
    </row>
    <row r="11" spans="1:13" s="822" customFormat="1" ht="17.25" customHeight="1" x14ac:dyDescent="0.2">
      <c r="A11" s="819"/>
      <c r="B11" s="820"/>
      <c r="C11" s="813" t="s">
        <v>361</v>
      </c>
      <c r="D11" s="821"/>
      <c r="E11" s="821"/>
      <c r="F11" s="1127">
        <v>6821</v>
      </c>
      <c r="G11" s="1128">
        <v>20.735674114607082</v>
      </c>
      <c r="H11" s="1129">
        <v>214565</v>
      </c>
      <c r="I11" s="1130">
        <v>36.600697334843538</v>
      </c>
      <c r="J11" s="1130">
        <v>35.466991354601184</v>
      </c>
      <c r="K11" s="548"/>
      <c r="L11" s="819"/>
    </row>
    <row r="12" spans="1:13" s="419" customFormat="1" ht="24" customHeight="1" x14ac:dyDescent="0.2">
      <c r="A12" s="417"/>
      <c r="B12" s="547"/>
      <c r="C12" s="823"/>
      <c r="D12" s="816" t="s">
        <v>465</v>
      </c>
      <c r="E12" s="816"/>
      <c r="F12" s="1131">
        <v>1222</v>
      </c>
      <c r="G12" s="1132">
        <v>21.141868512110726</v>
      </c>
      <c r="H12" s="1133">
        <v>37022</v>
      </c>
      <c r="I12" s="1134">
        <v>41.682522883617246</v>
      </c>
      <c r="J12" s="1134">
        <v>21.466236291934472</v>
      </c>
      <c r="K12" s="815"/>
      <c r="L12" s="417"/>
    </row>
    <row r="13" spans="1:13" s="419" customFormat="1" ht="24" customHeight="1" x14ac:dyDescent="0.2">
      <c r="A13" s="417"/>
      <c r="B13" s="547"/>
      <c r="C13" s="823"/>
      <c r="D13" s="816" t="s">
        <v>466</v>
      </c>
      <c r="E13" s="816"/>
      <c r="F13" s="1131">
        <v>941</v>
      </c>
      <c r="G13" s="1132">
        <v>12.761052346080826</v>
      </c>
      <c r="H13" s="1133">
        <v>25781</v>
      </c>
      <c r="I13" s="1134">
        <v>15.445586076745601</v>
      </c>
      <c r="J13" s="1134">
        <v>42.963383887358866</v>
      </c>
      <c r="K13" s="815"/>
      <c r="L13" s="417"/>
    </row>
    <row r="14" spans="1:13" s="419" customFormat="1" ht="18" customHeight="1" x14ac:dyDescent="0.2">
      <c r="A14" s="417"/>
      <c r="B14" s="547"/>
      <c r="C14" s="823"/>
      <c r="D14" s="816" t="s">
        <v>467</v>
      </c>
      <c r="E14" s="816"/>
      <c r="F14" s="1131">
        <v>335</v>
      </c>
      <c r="G14" s="1132">
        <v>20.640788662969808</v>
      </c>
      <c r="H14" s="1133">
        <v>10343</v>
      </c>
      <c r="I14" s="1134">
        <v>43.733615221987314</v>
      </c>
      <c r="J14" s="1134">
        <v>37.084694962776773</v>
      </c>
      <c r="K14" s="815"/>
      <c r="L14" s="417"/>
    </row>
    <row r="15" spans="1:13" s="419" customFormat="1" ht="24" customHeight="1" x14ac:dyDescent="0.2">
      <c r="A15" s="417"/>
      <c r="B15" s="547"/>
      <c r="C15" s="823"/>
      <c r="D15" s="816" t="s">
        <v>468</v>
      </c>
      <c r="E15" s="816"/>
      <c r="F15" s="1131">
        <v>218</v>
      </c>
      <c r="G15" s="1132">
        <v>42.913385826771652</v>
      </c>
      <c r="H15" s="1133">
        <v>8644</v>
      </c>
      <c r="I15" s="1134">
        <v>64.454552233241373</v>
      </c>
      <c r="J15" s="1134">
        <v>38.871240166589537</v>
      </c>
      <c r="K15" s="815"/>
      <c r="L15" s="417"/>
    </row>
    <row r="16" spans="1:13" s="419" customFormat="1" ht="17.25" customHeight="1" x14ac:dyDescent="0.2">
      <c r="A16" s="417"/>
      <c r="B16" s="547"/>
      <c r="C16" s="823"/>
      <c r="D16" s="816" t="s">
        <v>405</v>
      </c>
      <c r="E16" s="816"/>
      <c r="F16" s="1131">
        <v>63</v>
      </c>
      <c r="G16" s="1132">
        <v>64.948453608247419</v>
      </c>
      <c r="H16" s="1133">
        <v>4940</v>
      </c>
      <c r="I16" s="1134">
        <v>76.95902788596355</v>
      </c>
      <c r="J16" s="1134">
        <v>41.499999999999986</v>
      </c>
      <c r="K16" s="815"/>
      <c r="L16" s="417"/>
    </row>
    <row r="17" spans="1:12" s="419" customFormat="1" ht="17.25" customHeight="1" x14ac:dyDescent="0.2">
      <c r="A17" s="417"/>
      <c r="B17" s="547"/>
      <c r="C17" s="823"/>
      <c r="D17" s="816" t="s">
        <v>406</v>
      </c>
      <c r="E17" s="816"/>
      <c r="F17" s="1131">
        <v>302</v>
      </c>
      <c r="G17" s="1132">
        <v>42.119944211994422</v>
      </c>
      <c r="H17" s="1133">
        <v>14283</v>
      </c>
      <c r="I17" s="1134">
        <v>60.750287099655473</v>
      </c>
      <c r="J17" s="1134">
        <v>42.355107470419362</v>
      </c>
      <c r="K17" s="815"/>
      <c r="L17" s="417"/>
    </row>
    <row r="18" spans="1:12" s="419" customFormat="1" ht="17.25" customHeight="1" x14ac:dyDescent="0.2">
      <c r="A18" s="417"/>
      <c r="B18" s="547"/>
      <c r="C18" s="823"/>
      <c r="D18" s="816" t="s">
        <v>407</v>
      </c>
      <c r="E18" s="816"/>
      <c r="F18" s="1131">
        <v>477</v>
      </c>
      <c r="G18" s="1132">
        <v>23.462862764387605</v>
      </c>
      <c r="H18" s="1133">
        <v>12186</v>
      </c>
      <c r="I18" s="1134">
        <v>34.944941500344115</v>
      </c>
      <c r="J18" s="1134">
        <v>32.629082553750173</v>
      </c>
      <c r="K18" s="815"/>
      <c r="L18" s="417"/>
    </row>
    <row r="19" spans="1:12" s="419" customFormat="1" ht="17.25" customHeight="1" x14ac:dyDescent="0.2">
      <c r="A19" s="417"/>
      <c r="B19" s="547"/>
      <c r="C19" s="823"/>
      <c r="D19" s="816" t="s">
        <v>469</v>
      </c>
      <c r="E19" s="816"/>
      <c r="F19" s="1131">
        <v>1375</v>
      </c>
      <c r="G19" s="1132">
        <v>23.230275384355465</v>
      </c>
      <c r="H19" s="1133">
        <v>29405</v>
      </c>
      <c r="I19" s="1134">
        <v>39.327796279206623</v>
      </c>
      <c r="J19" s="1134">
        <v>34.893895595987132</v>
      </c>
      <c r="K19" s="815"/>
      <c r="L19" s="417"/>
    </row>
    <row r="20" spans="1:12" s="419" customFormat="1" ht="36.75" customHeight="1" x14ac:dyDescent="0.2">
      <c r="A20" s="417"/>
      <c r="B20" s="547"/>
      <c r="C20" s="823"/>
      <c r="D20" s="816" t="s">
        <v>470</v>
      </c>
      <c r="E20" s="816"/>
      <c r="F20" s="1131">
        <v>814</v>
      </c>
      <c r="G20" s="1132">
        <v>19.790906880622416</v>
      </c>
      <c r="H20" s="1133">
        <v>30655</v>
      </c>
      <c r="I20" s="1134">
        <v>48.415882241455556</v>
      </c>
      <c r="J20" s="1134">
        <v>35.265340075028611</v>
      </c>
      <c r="K20" s="815"/>
      <c r="L20" s="417"/>
    </row>
    <row r="21" spans="1:12" s="419" customFormat="1" ht="23.25" customHeight="1" x14ac:dyDescent="0.2">
      <c r="A21" s="417"/>
      <c r="B21" s="547"/>
      <c r="C21" s="823"/>
      <c r="D21" s="816" t="s">
        <v>471</v>
      </c>
      <c r="E21" s="816"/>
      <c r="F21" s="1131">
        <v>196</v>
      </c>
      <c r="G21" s="1132">
        <v>42.79475982532751</v>
      </c>
      <c r="H21" s="1133">
        <v>21938</v>
      </c>
      <c r="I21" s="1134">
        <v>72.162099930923333</v>
      </c>
      <c r="J21" s="1134">
        <v>50.157398121980158</v>
      </c>
      <c r="K21" s="815"/>
      <c r="L21" s="417"/>
    </row>
    <row r="22" spans="1:12" s="419" customFormat="1" ht="18" customHeight="1" x14ac:dyDescent="0.2">
      <c r="A22" s="417"/>
      <c r="B22" s="547"/>
      <c r="C22" s="823"/>
      <c r="D22" s="829" t="s">
        <v>472</v>
      </c>
      <c r="E22" s="816"/>
      <c r="F22" s="1131">
        <v>878</v>
      </c>
      <c r="G22" s="1132">
        <v>15.729129344321032</v>
      </c>
      <c r="H22" s="1133">
        <v>19368</v>
      </c>
      <c r="I22" s="1134">
        <v>32.20003657583667</v>
      </c>
      <c r="J22" s="1134">
        <v>29.584365964477566</v>
      </c>
      <c r="K22" s="815"/>
      <c r="L22" s="417"/>
    </row>
    <row r="23" spans="1:12" s="827" customFormat="1" ht="18" customHeight="1" x14ac:dyDescent="0.2">
      <c r="A23" s="824"/>
      <c r="B23" s="825"/>
      <c r="C23" s="813" t="s">
        <v>473</v>
      </c>
      <c r="D23" s="816"/>
      <c r="E23" s="816"/>
      <c r="F23" s="1135">
        <v>100</v>
      </c>
      <c r="G23" s="1136">
        <v>51.813471502590666</v>
      </c>
      <c r="H23" s="1129">
        <v>5617</v>
      </c>
      <c r="I23" s="1130">
        <v>88.192808918197514</v>
      </c>
      <c r="J23" s="1130">
        <v>41.840840306213295</v>
      </c>
      <c r="K23" s="826"/>
      <c r="L23" s="824"/>
    </row>
    <row r="24" spans="1:12" s="827" customFormat="1" ht="18" customHeight="1" x14ac:dyDescent="0.2">
      <c r="A24" s="824"/>
      <c r="B24" s="825"/>
      <c r="C24" s="813" t="s">
        <v>362</v>
      </c>
      <c r="D24" s="816"/>
      <c r="E24" s="816"/>
      <c r="F24" s="1135">
        <v>304</v>
      </c>
      <c r="G24" s="1136">
        <v>47.723704866562009</v>
      </c>
      <c r="H24" s="1129">
        <v>13674</v>
      </c>
      <c r="I24" s="1130">
        <v>65.997393696606977</v>
      </c>
      <c r="J24" s="1130">
        <v>35.314904197747509</v>
      </c>
      <c r="K24" s="826"/>
      <c r="L24" s="824"/>
    </row>
    <row r="25" spans="1:12" s="827" customFormat="1" ht="18" customHeight="1" x14ac:dyDescent="0.2">
      <c r="A25" s="824"/>
      <c r="B25" s="825"/>
      <c r="C25" s="813" t="s">
        <v>363</v>
      </c>
      <c r="D25" s="816"/>
      <c r="E25" s="816"/>
      <c r="F25" s="1135">
        <v>3901</v>
      </c>
      <c r="G25" s="1136">
        <v>14.123311972774339</v>
      </c>
      <c r="H25" s="1129">
        <v>51584</v>
      </c>
      <c r="I25" s="1130">
        <v>25.774988507584993</v>
      </c>
      <c r="J25" s="1130">
        <v>33.092199131513574</v>
      </c>
      <c r="K25" s="826"/>
      <c r="L25" s="824"/>
    </row>
    <row r="26" spans="1:12" s="827" customFormat="1" ht="18" customHeight="1" x14ac:dyDescent="0.2">
      <c r="A26" s="824"/>
      <c r="B26" s="825"/>
      <c r="C26" s="830" t="s">
        <v>364</v>
      </c>
      <c r="D26" s="829"/>
      <c r="E26" s="829"/>
      <c r="F26" s="1135">
        <v>11868</v>
      </c>
      <c r="G26" s="1136">
        <v>15.992884864165587</v>
      </c>
      <c r="H26" s="1129">
        <v>201903</v>
      </c>
      <c r="I26" s="1130">
        <v>39.194994632391619</v>
      </c>
      <c r="J26" s="1130">
        <v>30.496718721365976</v>
      </c>
      <c r="K26" s="826"/>
      <c r="L26" s="824"/>
    </row>
    <row r="27" spans="1:12" s="827" customFormat="1" ht="22.5" customHeight="1" x14ac:dyDescent="0.2">
      <c r="A27" s="824"/>
      <c r="B27" s="825"/>
      <c r="C27" s="828"/>
      <c r="D27" s="829" t="s">
        <v>474</v>
      </c>
      <c r="E27" s="829"/>
      <c r="F27" s="1137">
        <v>1974</v>
      </c>
      <c r="G27" s="1138">
        <v>16.575699051137796</v>
      </c>
      <c r="H27" s="1133">
        <v>16582</v>
      </c>
      <c r="I27" s="1134">
        <v>25.563469305953813</v>
      </c>
      <c r="J27" s="1134">
        <v>30.973947654082707</v>
      </c>
      <c r="K27" s="826"/>
      <c r="L27" s="824"/>
    </row>
    <row r="28" spans="1:12" s="827" customFormat="1" ht="17.25" customHeight="1" x14ac:dyDescent="0.2">
      <c r="A28" s="824"/>
      <c r="B28" s="825"/>
      <c r="C28" s="828"/>
      <c r="D28" s="829" t="s">
        <v>475</v>
      </c>
      <c r="E28" s="829"/>
      <c r="F28" s="1137">
        <v>3952</v>
      </c>
      <c r="G28" s="1138">
        <v>18.648546621366556</v>
      </c>
      <c r="H28" s="1133">
        <v>51252</v>
      </c>
      <c r="I28" s="1134">
        <v>31.166311948920644</v>
      </c>
      <c r="J28" s="1134">
        <v>31.148072270350358</v>
      </c>
      <c r="K28" s="826"/>
      <c r="L28" s="824"/>
    </row>
    <row r="29" spans="1:12" s="827" customFormat="1" ht="17.25" customHeight="1" x14ac:dyDescent="0.2">
      <c r="A29" s="824"/>
      <c r="B29" s="825"/>
      <c r="C29" s="828"/>
      <c r="D29" s="829" t="s">
        <v>476</v>
      </c>
      <c r="E29" s="829"/>
      <c r="F29" s="1137">
        <v>5942</v>
      </c>
      <c r="G29" s="1138">
        <v>14.454959009414456</v>
      </c>
      <c r="H29" s="1133">
        <v>134069</v>
      </c>
      <c r="I29" s="1134">
        <v>46.9082715500803</v>
      </c>
      <c r="J29" s="1134">
        <v>30.188693881508463</v>
      </c>
      <c r="K29" s="826"/>
      <c r="L29" s="824"/>
    </row>
    <row r="30" spans="1:12" s="827" customFormat="1" ht="17.25" customHeight="1" x14ac:dyDescent="0.2">
      <c r="A30" s="824"/>
      <c r="B30" s="825"/>
      <c r="C30" s="830" t="s">
        <v>365</v>
      </c>
      <c r="D30" s="831"/>
      <c r="E30" s="831"/>
      <c r="F30" s="1135">
        <v>2029</v>
      </c>
      <c r="G30" s="1136">
        <v>19.083897667419112</v>
      </c>
      <c r="H30" s="1129">
        <v>61688</v>
      </c>
      <c r="I30" s="1130">
        <v>46.859712558111269</v>
      </c>
      <c r="J30" s="1130">
        <v>29.194786668395668</v>
      </c>
      <c r="K30" s="826"/>
      <c r="L30" s="824"/>
    </row>
    <row r="31" spans="1:12" s="827" customFormat="1" ht="17.25" customHeight="1" x14ac:dyDescent="0.2">
      <c r="A31" s="824"/>
      <c r="B31" s="825"/>
      <c r="C31" s="830" t="s">
        <v>366</v>
      </c>
      <c r="D31" s="817"/>
      <c r="E31" s="817"/>
      <c r="F31" s="1135">
        <v>3273</v>
      </c>
      <c r="G31" s="1136">
        <v>10.503176946280727</v>
      </c>
      <c r="H31" s="1129">
        <v>53902</v>
      </c>
      <c r="I31" s="1130">
        <v>28.414937584345481</v>
      </c>
      <c r="J31" s="1130">
        <v>34.43569811880824</v>
      </c>
      <c r="K31" s="826"/>
      <c r="L31" s="824"/>
    </row>
    <row r="32" spans="1:12" s="827" customFormat="1" ht="17.25" customHeight="1" x14ac:dyDescent="0.2">
      <c r="A32" s="824"/>
      <c r="B32" s="825"/>
      <c r="C32" s="830" t="s">
        <v>477</v>
      </c>
      <c r="D32" s="817"/>
      <c r="E32" s="817"/>
      <c r="F32" s="1135">
        <v>1110</v>
      </c>
      <c r="G32" s="1136">
        <v>23.937890877722666</v>
      </c>
      <c r="H32" s="1129">
        <v>36443</v>
      </c>
      <c r="I32" s="1130">
        <v>50.533862111043312</v>
      </c>
      <c r="J32" s="1130">
        <v>39.91479845237717</v>
      </c>
      <c r="K32" s="826"/>
      <c r="L32" s="824"/>
    </row>
    <row r="33" spans="1:31" s="827" customFormat="1" ht="17.25" customHeight="1" x14ac:dyDescent="0.2">
      <c r="A33" s="824"/>
      <c r="B33" s="825"/>
      <c r="C33" s="830" t="s">
        <v>367</v>
      </c>
      <c r="D33" s="832"/>
      <c r="E33" s="832"/>
      <c r="F33" s="1135">
        <v>1063</v>
      </c>
      <c r="G33" s="1136">
        <v>28.92517006802721</v>
      </c>
      <c r="H33" s="1129">
        <v>61641</v>
      </c>
      <c r="I33" s="1130">
        <v>75.524706862540896</v>
      </c>
      <c r="J33" s="1130">
        <v>30.898720007786945</v>
      </c>
      <c r="K33" s="826"/>
      <c r="L33" s="824">
        <v>607</v>
      </c>
    </row>
    <row r="34" spans="1:31" s="827" customFormat="1" ht="17.25" customHeight="1" x14ac:dyDescent="0.2">
      <c r="A34" s="824"/>
      <c r="B34" s="825"/>
      <c r="C34" s="830" t="s">
        <v>368</v>
      </c>
      <c r="D34" s="833"/>
      <c r="E34" s="833"/>
      <c r="F34" s="1135">
        <v>732</v>
      </c>
      <c r="G34" s="1136">
        <v>11.573122529644268</v>
      </c>
      <c r="H34" s="1129">
        <v>2585</v>
      </c>
      <c r="I34" s="1130">
        <v>12.744663018291181</v>
      </c>
      <c r="J34" s="1130">
        <v>30.394197292069666</v>
      </c>
      <c r="K34" s="826"/>
      <c r="L34" s="824"/>
    </row>
    <row r="35" spans="1:31" s="827" customFormat="1" ht="17.25" customHeight="1" x14ac:dyDescent="0.2">
      <c r="A35" s="824"/>
      <c r="B35" s="825"/>
      <c r="C35" s="813" t="s">
        <v>478</v>
      </c>
      <c r="D35" s="834"/>
      <c r="E35" s="834"/>
      <c r="F35" s="1135">
        <v>6162</v>
      </c>
      <c r="G35" s="1136">
        <v>28.759451134136093</v>
      </c>
      <c r="H35" s="1129">
        <v>52023</v>
      </c>
      <c r="I35" s="1130">
        <v>43.169748066518402</v>
      </c>
      <c r="J35" s="1130">
        <v>42.169213617054254</v>
      </c>
      <c r="K35" s="826"/>
      <c r="L35" s="824"/>
    </row>
    <row r="36" spans="1:31" s="827" customFormat="1" ht="17.25" customHeight="1" x14ac:dyDescent="0.2">
      <c r="A36" s="824"/>
      <c r="B36" s="825"/>
      <c r="C36" s="813" t="s">
        <v>479</v>
      </c>
      <c r="D36" s="818"/>
      <c r="E36" s="818"/>
      <c r="F36" s="1135">
        <v>1474</v>
      </c>
      <c r="G36" s="1136">
        <v>19.817155149233663</v>
      </c>
      <c r="H36" s="1129">
        <v>85665</v>
      </c>
      <c r="I36" s="1130">
        <v>35.214683575524639</v>
      </c>
      <c r="J36" s="1130">
        <v>25.784462732737907</v>
      </c>
      <c r="K36" s="826"/>
      <c r="L36" s="824"/>
    </row>
    <row r="37" spans="1:31" s="827" customFormat="1" ht="17.25" customHeight="1" x14ac:dyDescent="0.2">
      <c r="A37" s="824"/>
      <c r="B37" s="825"/>
      <c r="C37" s="813" t="s">
        <v>480</v>
      </c>
      <c r="D37" s="410"/>
      <c r="E37" s="818"/>
      <c r="F37" s="1135">
        <v>168</v>
      </c>
      <c r="G37" s="1136">
        <v>28.046744574290482</v>
      </c>
      <c r="H37" s="1129">
        <v>3469</v>
      </c>
      <c r="I37" s="1130">
        <v>31.819849568886443</v>
      </c>
      <c r="J37" s="1130">
        <v>58.146439896223654</v>
      </c>
      <c r="K37" s="826"/>
      <c r="L37" s="824"/>
      <c r="M37" s="1139"/>
      <c r="N37" s="1139"/>
      <c r="O37" s="1139"/>
      <c r="P37" s="1139"/>
      <c r="Q37" s="1139"/>
      <c r="R37" s="1139"/>
      <c r="S37" s="1139"/>
      <c r="T37" s="1139"/>
      <c r="U37" s="1139"/>
      <c r="V37" s="1139"/>
      <c r="W37" s="1139"/>
      <c r="X37" s="1139"/>
      <c r="Y37" s="1139"/>
      <c r="Z37" s="1139"/>
      <c r="AA37" s="1139"/>
      <c r="AB37" s="1139"/>
      <c r="AC37" s="1139"/>
      <c r="AD37" s="1139"/>
      <c r="AE37" s="1139"/>
    </row>
    <row r="38" spans="1:31" s="827" customFormat="1" ht="17.25" customHeight="1" x14ac:dyDescent="0.2">
      <c r="A38" s="824"/>
      <c r="B38" s="825"/>
      <c r="C38" s="830" t="s">
        <v>369</v>
      </c>
      <c r="D38" s="816"/>
      <c r="E38" s="816"/>
      <c r="F38" s="1135">
        <v>972</v>
      </c>
      <c r="G38" s="1136">
        <v>25.565491846396633</v>
      </c>
      <c r="H38" s="1129">
        <v>15727</v>
      </c>
      <c r="I38" s="1130">
        <v>30.138167602475903</v>
      </c>
      <c r="J38" s="1130">
        <v>30.443186876073167</v>
      </c>
      <c r="K38" s="826"/>
      <c r="L38" s="824"/>
      <c r="M38" s="1139"/>
      <c r="N38" s="1139"/>
      <c r="O38" s="1139"/>
      <c r="P38" s="1139"/>
      <c r="Q38" s="1139"/>
      <c r="R38" s="1139"/>
      <c r="S38" s="1139"/>
      <c r="T38" s="1139"/>
      <c r="U38" s="1139"/>
      <c r="V38" s="1139"/>
      <c r="W38" s="1139"/>
      <c r="X38" s="1139"/>
      <c r="Y38" s="1139"/>
      <c r="Z38" s="1139"/>
      <c r="AA38" s="1139"/>
      <c r="AB38" s="1139"/>
      <c r="AC38" s="1139"/>
      <c r="AD38" s="1139"/>
      <c r="AE38" s="1139"/>
    </row>
    <row r="39" spans="1:31" s="827" customFormat="1" ht="17.25" customHeight="1" x14ac:dyDescent="0.2">
      <c r="A39" s="824"/>
      <c r="B39" s="825"/>
      <c r="C39" s="830" t="s">
        <v>370</v>
      </c>
      <c r="D39" s="816"/>
      <c r="E39" s="816"/>
      <c r="F39" s="1135">
        <v>3706</v>
      </c>
      <c r="G39" s="1136">
        <v>25.062554946912829</v>
      </c>
      <c r="H39" s="1129">
        <v>82333</v>
      </c>
      <c r="I39" s="1130">
        <v>35.919081398494015</v>
      </c>
      <c r="J39" s="1130">
        <v>39.394179733521327</v>
      </c>
      <c r="K39" s="826"/>
      <c r="L39" s="824"/>
      <c r="M39" s="1139"/>
      <c r="N39" s="1139"/>
      <c r="O39" s="1139"/>
      <c r="P39" s="1139"/>
      <c r="Q39" s="1139"/>
      <c r="R39" s="1139"/>
      <c r="S39" s="1139"/>
      <c r="T39" s="1139"/>
      <c r="U39" s="1139"/>
      <c r="V39" s="1139"/>
      <c r="W39" s="1139"/>
      <c r="X39" s="1139"/>
      <c r="Y39" s="1139"/>
      <c r="Z39" s="1139"/>
      <c r="AA39" s="1139"/>
      <c r="AB39" s="1139"/>
      <c r="AC39" s="1139"/>
      <c r="AD39" s="1139"/>
      <c r="AE39" s="1139"/>
    </row>
    <row r="40" spans="1:31" s="827" customFormat="1" ht="17.25" customHeight="1" x14ac:dyDescent="0.2">
      <c r="A40" s="824"/>
      <c r="B40" s="825"/>
      <c r="C40" s="830" t="s">
        <v>481</v>
      </c>
      <c r="D40" s="814"/>
      <c r="E40" s="814"/>
      <c r="F40" s="1135">
        <v>419</v>
      </c>
      <c r="G40" s="1136">
        <v>13.573048266925818</v>
      </c>
      <c r="H40" s="1129">
        <v>4554</v>
      </c>
      <c r="I40" s="1130">
        <v>22.562425683709868</v>
      </c>
      <c r="J40" s="1130">
        <v>35.903820816864247</v>
      </c>
      <c r="K40" s="826"/>
      <c r="L40" s="824"/>
      <c r="M40" s="1139"/>
      <c r="N40" s="1139"/>
      <c r="O40" s="1139"/>
      <c r="P40" s="1139"/>
      <c r="Q40" s="1139"/>
      <c r="R40" s="1139"/>
      <c r="S40" s="1139"/>
      <c r="T40" s="1139"/>
      <c r="U40" s="1139"/>
      <c r="V40" s="1139"/>
      <c r="W40" s="1139"/>
      <c r="X40" s="1139"/>
      <c r="Y40" s="1139"/>
      <c r="Z40" s="1139"/>
      <c r="AA40" s="1139"/>
      <c r="AB40" s="1139"/>
      <c r="AC40" s="1139"/>
      <c r="AD40" s="1139"/>
      <c r="AE40" s="1139"/>
    </row>
    <row r="41" spans="1:31" s="827" customFormat="1" ht="17.25" customHeight="1" x14ac:dyDescent="0.2">
      <c r="A41" s="824"/>
      <c r="B41" s="825"/>
      <c r="C41" s="830" t="s">
        <v>371</v>
      </c>
      <c r="D41" s="814"/>
      <c r="E41" s="814"/>
      <c r="F41" s="1135">
        <v>2068</v>
      </c>
      <c r="G41" s="1136">
        <v>15.415579575102498</v>
      </c>
      <c r="H41" s="1129">
        <v>17610</v>
      </c>
      <c r="I41" s="1130">
        <v>24.779433492338214</v>
      </c>
      <c r="J41" s="1130">
        <v>32.572288472458702</v>
      </c>
      <c r="K41" s="826"/>
      <c r="L41" s="824"/>
      <c r="M41" s="1139"/>
      <c r="N41" s="1139"/>
      <c r="O41" s="1139"/>
      <c r="P41" s="1139"/>
      <c r="Q41" s="1139"/>
      <c r="R41" s="1139"/>
      <c r="S41" s="1139"/>
      <c r="T41" s="1139"/>
      <c r="U41" s="1139"/>
      <c r="V41" s="1139"/>
      <c r="W41" s="1139"/>
      <c r="X41" s="1139"/>
      <c r="Y41" s="1139"/>
      <c r="Z41" s="1139"/>
      <c r="AA41" s="1139"/>
      <c r="AB41" s="1139"/>
      <c r="AC41" s="1139"/>
      <c r="AD41" s="1139"/>
      <c r="AE41" s="1139"/>
    </row>
    <row r="42" spans="1:31" s="561" customFormat="1" ht="17.25" customHeight="1" x14ac:dyDescent="0.2">
      <c r="A42" s="824"/>
      <c r="B42" s="825"/>
      <c r="C42" s="830" t="s">
        <v>408</v>
      </c>
      <c r="D42" s="814"/>
      <c r="E42" s="814"/>
      <c r="F42" s="1140">
        <v>8</v>
      </c>
      <c r="G42" s="1136">
        <v>53.333333333333336</v>
      </c>
      <c r="H42" s="1129">
        <v>3</v>
      </c>
      <c r="I42" s="1130">
        <v>3.225806451612903</v>
      </c>
      <c r="J42" s="1130">
        <v>166.66666666666666</v>
      </c>
      <c r="K42" s="826"/>
      <c r="L42" s="824"/>
      <c r="M42" s="1141"/>
      <c r="N42" s="1141"/>
      <c r="O42" s="1141"/>
      <c r="P42" s="1141"/>
      <c r="Q42" s="1141"/>
      <c r="R42" s="1141"/>
      <c r="S42" s="1141"/>
      <c r="T42" s="1141"/>
      <c r="U42" s="1141"/>
      <c r="V42" s="1141"/>
      <c r="W42" s="1141"/>
      <c r="X42" s="1141"/>
      <c r="Y42" s="1141"/>
      <c r="Z42" s="1141"/>
      <c r="AA42" s="1141"/>
      <c r="AB42" s="1141"/>
      <c r="AC42" s="1141"/>
      <c r="AD42" s="1141"/>
      <c r="AE42" s="1141"/>
    </row>
    <row r="43" spans="1:31" s="440" customFormat="1" ht="13.5" customHeight="1" x14ac:dyDescent="0.2">
      <c r="A43" s="559"/>
      <c r="B43" s="560"/>
      <c r="C43" s="570" t="s">
        <v>503</v>
      </c>
      <c r="D43" s="571"/>
      <c r="E43" s="571"/>
      <c r="F43" s="1142"/>
      <c r="G43" s="1142"/>
      <c r="H43" s="1142"/>
      <c r="I43" s="1142"/>
      <c r="J43" s="1143"/>
      <c r="K43" s="1144"/>
      <c r="L43" s="559"/>
      <c r="M43" s="565"/>
      <c r="N43" s="565"/>
      <c r="O43" s="565"/>
      <c r="P43" s="565"/>
      <c r="Q43" s="565"/>
      <c r="R43" s="565"/>
      <c r="S43" s="565"/>
      <c r="T43" s="565"/>
      <c r="U43" s="565"/>
      <c r="V43" s="565"/>
      <c r="W43" s="565"/>
      <c r="X43" s="565"/>
      <c r="Y43" s="565"/>
      <c r="Z43" s="565"/>
      <c r="AA43" s="565"/>
      <c r="AB43" s="565"/>
      <c r="AC43" s="565"/>
      <c r="AD43" s="565"/>
      <c r="AE43" s="565"/>
    </row>
    <row r="44" spans="1:31" ht="39" customHeight="1" x14ac:dyDescent="0.2">
      <c r="A44" s="405"/>
      <c r="B44" s="472"/>
      <c r="C44" s="1411" t="s">
        <v>482</v>
      </c>
      <c r="D44" s="1411"/>
      <c r="E44" s="1411"/>
      <c r="F44" s="1411"/>
      <c r="G44" s="1411"/>
      <c r="H44" s="1411"/>
      <c r="I44" s="1411"/>
      <c r="J44" s="1411"/>
      <c r="K44" s="1411"/>
      <c r="L44" s="155"/>
      <c r="M44" s="156"/>
      <c r="N44" s="156"/>
      <c r="O44" s="156"/>
      <c r="P44" s="156"/>
      <c r="Q44" s="156"/>
      <c r="R44" s="156"/>
      <c r="S44" s="1145"/>
      <c r="T44" s="435"/>
      <c r="U44" s="435"/>
      <c r="V44" s="435"/>
      <c r="W44" s="1146"/>
      <c r="X44" s="435"/>
      <c r="Y44" s="435"/>
      <c r="Z44" s="435"/>
      <c r="AA44" s="435"/>
      <c r="AB44" s="435"/>
      <c r="AC44" s="435"/>
      <c r="AD44" s="435"/>
      <c r="AE44" s="435"/>
    </row>
    <row r="45" spans="1:31" s="440" customFormat="1" ht="13.5" customHeight="1" x14ac:dyDescent="0.2">
      <c r="A45" s="436"/>
      <c r="B45" s="564">
        <v>12</v>
      </c>
      <c r="C45" s="1422">
        <v>42552</v>
      </c>
      <c r="D45" s="1422"/>
      <c r="E45" s="1114"/>
      <c r="F45" s="155"/>
      <c r="G45" s="155"/>
      <c r="H45" s="155"/>
      <c r="I45" s="155"/>
      <c r="J45" s="155"/>
      <c r="K45" s="563"/>
      <c r="L45" s="436"/>
      <c r="M45" s="565"/>
      <c r="N45" s="565"/>
      <c r="O45" s="565"/>
      <c r="P45" s="565"/>
      <c r="Q45" s="565"/>
      <c r="R45" s="565"/>
      <c r="S45" s="565"/>
      <c r="T45" s="565"/>
      <c r="U45" s="565"/>
      <c r="V45" s="565"/>
      <c r="W45" s="565"/>
      <c r="X45" s="565"/>
      <c r="Y45" s="565"/>
      <c r="Z45" s="565"/>
      <c r="AA45" s="565"/>
      <c r="AB45" s="565"/>
      <c r="AC45" s="565"/>
      <c r="AD45" s="565"/>
      <c r="AE45" s="565"/>
    </row>
    <row r="46" spans="1:31" x14ac:dyDescent="0.2">
      <c r="A46" s="565"/>
      <c r="B46" s="566"/>
      <c r="C46" s="567"/>
      <c r="D46" s="156"/>
      <c r="E46" s="156"/>
      <c r="F46" s="156"/>
      <c r="G46" s="156"/>
      <c r="H46" s="156"/>
      <c r="I46" s="156"/>
      <c r="J46" s="156"/>
      <c r="K46" s="568"/>
      <c r="L46" s="565"/>
      <c r="M46" s="1147"/>
      <c r="N46" s="435"/>
      <c r="O46" s="435"/>
      <c r="P46" s="435"/>
      <c r="Q46" s="435"/>
      <c r="R46" s="435"/>
      <c r="S46" s="435"/>
      <c r="T46" s="435"/>
      <c r="U46" s="435"/>
      <c r="V46" s="435"/>
      <c r="W46" s="435"/>
      <c r="X46" s="435"/>
      <c r="Y46" s="435"/>
      <c r="Z46" s="435"/>
      <c r="AA46" s="435"/>
      <c r="AB46" s="435"/>
      <c r="AC46" s="435"/>
      <c r="AD46" s="435"/>
      <c r="AE46" s="435"/>
    </row>
    <row r="47" spans="1:31" x14ac:dyDescent="0.2">
      <c r="A47" s="435"/>
      <c r="B47" s="435"/>
      <c r="C47" s="435"/>
      <c r="D47" s="435"/>
      <c r="E47" s="435"/>
      <c r="F47" s="1148"/>
      <c r="G47" s="1148"/>
      <c r="H47" s="1148"/>
      <c r="I47" s="1148"/>
      <c r="J47" s="1149"/>
      <c r="K47" s="1147"/>
      <c r="L47" s="1150"/>
      <c r="M47" s="1147"/>
      <c r="N47" s="435"/>
      <c r="O47" s="435"/>
      <c r="P47" s="435"/>
      <c r="Q47" s="435"/>
      <c r="R47" s="435"/>
      <c r="S47" s="435"/>
      <c r="T47" s="435"/>
      <c r="U47" s="435"/>
      <c r="V47" s="435"/>
      <c r="W47" s="435"/>
      <c r="X47" s="435"/>
      <c r="Y47" s="435"/>
      <c r="Z47" s="435"/>
      <c r="AA47" s="435"/>
      <c r="AB47" s="435"/>
      <c r="AC47" s="435"/>
      <c r="AD47" s="435"/>
      <c r="AE47" s="435"/>
    </row>
    <row r="48" spans="1:31" x14ac:dyDescent="0.2">
      <c r="J48" s="1147"/>
      <c r="K48" s="1147"/>
      <c r="L48" s="1147"/>
      <c r="M48" s="1147"/>
      <c r="N48" s="1151"/>
      <c r="O48" s="435"/>
      <c r="P48" s="435"/>
      <c r="Q48" s="435"/>
      <c r="R48" s="435"/>
      <c r="S48" s="435"/>
      <c r="T48" s="435"/>
      <c r="U48" s="435"/>
      <c r="V48" s="435"/>
      <c r="W48" s="435"/>
      <c r="X48" s="435"/>
      <c r="Y48" s="435"/>
      <c r="Z48" s="435"/>
      <c r="AA48" s="435"/>
      <c r="AB48" s="435"/>
      <c r="AC48" s="435"/>
      <c r="AD48" s="435"/>
      <c r="AE48" s="435"/>
    </row>
    <row r="49" spans="7:31" x14ac:dyDescent="0.2">
      <c r="J49" s="1147"/>
      <c r="K49" s="1147"/>
      <c r="L49" s="1147"/>
      <c r="M49" s="1147"/>
      <c r="N49" s="435"/>
      <c r="O49" s="435"/>
      <c r="P49" s="435"/>
      <c r="Q49" s="435"/>
      <c r="R49" s="435"/>
      <c r="S49" s="435"/>
      <c r="T49" s="435"/>
      <c r="U49" s="435"/>
      <c r="V49" s="435"/>
      <c r="W49" s="435"/>
      <c r="X49" s="435"/>
      <c r="Y49" s="435"/>
      <c r="Z49" s="435"/>
      <c r="AA49" s="435"/>
      <c r="AB49" s="435"/>
      <c r="AC49" s="435"/>
      <c r="AD49" s="435"/>
      <c r="AE49" s="435"/>
    </row>
    <row r="50" spans="7:31" x14ac:dyDescent="0.2">
      <c r="J50" s="1147"/>
      <c r="K50" s="1147"/>
      <c r="L50" s="1147"/>
      <c r="M50" s="1147"/>
      <c r="N50" s="435"/>
      <c r="O50" s="435"/>
      <c r="P50" s="435"/>
      <c r="Q50" s="435"/>
      <c r="R50" s="435"/>
      <c r="S50" s="435"/>
      <c r="T50" s="435"/>
      <c r="U50" s="435"/>
      <c r="V50" s="435"/>
      <c r="W50" s="435"/>
      <c r="X50" s="435"/>
      <c r="Y50" s="435"/>
      <c r="Z50" s="435"/>
      <c r="AA50" s="435"/>
      <c r="AB50" s="435"/>
      <c r="AC50" s="435"/>
      <c r="AD50" s="435"/>
      <c r="AE50" s="435"/>
    </row>
    <row r="51" spans="7:31" x14ac:dyDescent="0.2">
      <c r="J51" s="1147"/>
      <c r="K51" s="1147"/>
      <c r="L51" s="1147"/>
      <c r="M51" s="1147"/>
      <c r="N51" s="435"/>
      <c r="O51" s="435"/>
      <c r="P51" s="435"/>
      <c r="Q51" s="435"/>
      <c r="R51" s="435"/>
      <c r="S51" s="435"/>
      <c r="T51" s="435"/>
      <c r="U51" s="435"/>
      <c r="V51" s="435"/>
      <c r="W51" s="435"/>
      <c r="X51" s="435"/>
      <c r="Y51" s="435"/>
      <c r="Z51" s="435"/>
      <c r="AA51" s="435"/>
      <c r="AB51" s="435"/>
      <c r="AC51" s="435"/>
      <c r="AD51" s="435"/>
      <c r="AE51" s="435"/>
    </row>
    <row r="52" spans="7:31" x14ac:dyDescent="0.2">
      <c r="J52" s="1147"/>
      <c r="K52" s="1147"/>
      <c r="L52" s="1147"/>
      <c r="M52" s="1147"/>
    </row>
    <row r="53" spans="7:31" x14ac:dyDescent="0.2">
      <c r="J53" s="1147"/>
      <c r="K53" s="1147"/>
      <c r="L53" s="1147"/>
      <c r="M53" s="1147"/>
    </row>
    <row r="54" spans="7:31" x14ac:dyDescent="0.2">
      <c r="J54" s="1152"/>
      <c r="K54" s="1147"/>
      <c r="L54" s="1147"/>
      <c r="M54" s="1147"/>
    </row>
    <row r="55" spans="7:31" x14ac:dyDescent="0.2">
      <c r="J55" s="1147"/>
      <c r="K55" s="1147"/>
      <c r="L55" s="1147"/>
      <c r="M55" s="1147"/>
    </row>
    <row r="56" spans="7:31" x14ac:dyDescent="0.2">
      <c r="J56" s="1147"/>
      <c r="K56" s="1147"/>
      <c r="L56" s="1147"/>
      <c r="M56" s="1147"/>
    </row>
    <row r="57" spans="7:31" x14ac:dyDescent="0.2">
      <c r="J57" s="1147"/>
      <c r="K57" s="1147"/>
      <c r="L57" s="1147"/>
      <c r="M57" s="1147"/>
    </row>
    <row r="58" spans="7:31" x14ac:dyDescent="0.2">
      <c r="J58" s="1147"/>
      <c r="K58" s="1147"/>
      <c r="L58" s="1147"/>
    </row>
    <row r="64" spans="7:31" x14ac:dyDescent="0.2">
      <c r="G64" s="415"/>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58"/>
  <sheetViews>
    <sheetView zoomScaleNormal="100" workbookViewId="0"/>
  </sheetViews>
  <sheetFormatPr defaultRowHeight="12.75" x14ac:dyDescent="0.2"/>
  <cols>
    <col min="1" max="1" width="1" style="177" customWidth="1"/>
    <col min="2" max="2" width="2.42578125" style="177" customWidth="1"/>
    <col min="3" max="3" width="2" style="177" customWidth="1"/>
    <col min="4" max="4" width="22.5703125" style="177" customWidth="1"/>
    <col min="5" max="12" width="8" style="177" customWidth="1"/>
    <col min="13" max="13" width="7.28515625" style="177" customWidth="1"/>
    <col min="14" max="14" width="2.5703125" style="177" customWidth="1"/>
    <col min="15" max="15" width="1" style="177" customWidth="1"/>
    <col min="16" max="16" width="8.140625" style="177" customWidth="1"/>
    <col min="17" max="188" width="9.140625" style="177"/>
    <col min="189" max="189" width="1" style="177" customWidth="1"/>
    <col min="190" max="190" width="2.42578125" style="177" customWidth="1"/>
    <col min="191" max="191" width="2" style="177" customWidth="1"/>
    <col min="192" max="192" width="24.42578125" style="177" customWidth="1"/>
    <col min="193" max="195" width="3.85546875" style="177" customWidth="1"/>
    <col min="196" max="196" width="4" style="177" customWidth="1"/>
    <col min="197" max="197" width="4.140625" style="177" customWidth="1"/>
    <col min="198" max="200" width="3.85546875" style="177" customWidth="1"/>
    <col min="201" max="202" width="4.140625" style="177" customWidth="1"/>
    <col min="203" max="206" width="3.85546875" style="177" customWidth="1"/>
    <col min="207" max="207" width="4.28515625" style="177" customWidth="1"/>
    <col min="208" max="208" width="4.140625" style="177" customWidth="1"/>
    <col min="209" max="210" width="3.85546875" style="177" customWidth="1"/>
    <col min="211" max="211" width="2.5703125" style="177" customWidth="1"/>
    <col min="212" max="212" width="1" style="177" customWidth="1"/>
    <col min="213" max="216" width="0" style="177" hidden="1" customWidth="1"/>
    <col min="217" max="233" width="5.28515625" style="177" customWidth="1"/>
    <col min="234" max="444" width="9.140625" style="177"/>
    <col min="445" max="445" width="1" style="177" customWidth="1"/>
    <col min="446" max="446" width="2.42578125" style="177" customWidth="1"/>
    <col min="447" max="447" width="2" style="177" customWidth="1"/>
    <col min="448" max="448" width="24.42578125" style="177" customWidth="1"/>
    <col min="449" max="451" width="3.85546875" style="177" customWidth="1"/>
    <col min="452" max="452" width="4" style="177" customWidth="1"/>
    <col min="453" max="453" width="4.140625" style="177" customWidth="1"/>
    <col min="454" max="456" width="3.85546875" style="177" customWidth="1"/>
    <col min="457" max="458" width="4.140625" style="177" customWidth="1"/>
    <col min="459" max="462" width="3.85546875" style="177" customWidth="1"/>
    <col min="463" max="463" width="4.28515625" style="177" customWidth="1"/>
    <col min="464" max="464" width="4.140625" style="177" customWidth="1"/>
    <col min="465" max="466" width="3.85546875" style="177" customWidth="1"/>
    <col min="467" max="467" width="2.5703125" style="177" customWidth="1"/>
    <col min="468" max="468" width="1" style="177" customWidth="1"/>
    <col min="469" max="472" width="0" style="177" hidden="1" customWidth="1"/>
    <col min="473" max="489" width="5.28515625" style="177" customWidth="1"/>
    <col min="490" max="700" width="9.140625" style="177"/>
    <col min="701" max="701" width="1" style="177" customWidth="1"/>
    <col min="702" max="702" width="2.42578125" style="177" customWidth="1"/>
    <col min="703" max="703" width="2" style="177" customWidth="1"/>
    <col min="704" max="704" width="24.42578125" style="177" customWidth="1"/>
    <col min="705" max="707" width="3.85546875" style="177" customWidth="1"/>
    <col min="708" max="708" width="4" style="177" customWidth="1"/>
    <col min="709" max="709" width="4.140625" style="177" customWidth="1"/>
    <col min="710" max="712" width="3.85546875" style="177" customWidth="1"/>
    <col min="713" max="714" width="4.140625" style="177" customWidth="1"/>
    <col min="715" max="718" width="3.85546875" style="177" customWidth="1"/>
    <col min="719" max="719" width="4.28515625" style="177" customWidth="1"/>
    <col min="720" max="720" width="4.140625" style="177" customWidth="1"/>
    <col min="721" max="722" width="3.85546875" style="177" customWidth="1"/>
    <col min="723" max="723" width="2.5703125" style="177" customWidth="1"/>
    <col min="724" max="724" width="1" style="177" customWidth="1"/>
    <col min="725" max="728" width="0" style="177" hidden="1" customWidth="1"/>
    <col min="729" max="745" width="5.28515625" style="177" customWidth="1"/>
    <col min="746" max="956" width="9.140625" style="177"/>
    <col min="957" max="957" width="1" style="177" customWidth="1"/>
    <col min="958" max="958" width="2.42578125" style="177" customWidth="1"/>
    <col min="959" max="959" width="2" style="177" customWidth="1"/>
    <col min="960" max="960" width="24.42578125" style="177" customWidth="1"/>
    <col min="961" max="963" width="3.85546875" style="177" customWidth="1"/>
    <col min="964" max="964" width="4" style="177" customWidth="1"/>
    <col min="965" max="965" width="4.140625" style="177" customWidth="1"/>
    <col min="966" max="968" width="3.85546875" style="177" customWidth="1"/>
    <col min="969" max="970" width="4.140625" style="177" customWidth="1"/>
    <col min="971" max="974" width="3.85546875" style="177" customWidth="1"/>
    <col min="975" max="975" width="4.28515625" style="177" customWidth="1"/>
    <col min="976" max="976" width="4.140625" style="177" customWidth="1"/>
    <col min="977" max="978" width="3.85546875" style="177" customWidth="1"/>
    <col min="979" max="979" width="2.5703125" style="177" customWidth="1"/>
    <col min="980" max="980" width="1" style="177" customWidth="1"/>
    <col min="981" max="984" width="0" style="177" hidden="1" customWidth="1"/>
    <col min="985" max="1001" width="5.28515625" style="177" customWidth="1"/>
    <col min="1002" max="1212" width="9.140625" style="177"/>
    <col min="1213" max="1213" width="1" style="177" customWidth="1"/>
    <col min="1214" max="1214" width="2.42578125" style="177" customWidth="1"/>
    <col min="1215" max="1215" width="2" style="177" customWidth="1"/>
    <col min="1216" max="1216" width="24.42578125" style="177" customWidth="1"/>
    <col min="1217" max="1219" width="3.85546875" style="177" customWidth="1"/>
    <col min="1220" max="1220" width="4" style="177" customWidth="1"/>
    <col min="1221" max="1221" width="4.140625" style="177" customWidth="1"/>
    <col min="1222" max="1224" width="3.85546875" style="177" customWidth="1"/>
    <col min="1225" max="1226" width="4.140625" style="177" customWidth="1"/>
    <col min="1227" max="1230" width="3.85546875" style="177" customWidth="1"/>
    <col min="1231" max="1231" width="4.28515625" style="177" customWidth="1"/>
    <col min="1232" max="1232" width="4.140625" style="177" customWidth="1"/>
    <col min="1233" max="1234" width="3.85546875" style="177" customWidth="1"/>
    <col min="1235" max="1235" width="2.5703125" style="177" customWidth="1"/>
    <col min="1236" max="1236" width="1" style="177" customWidth="1"/>
    <col min="1237" max="1240" width="0" style="177" hidden="1" customWidth="1"/>
    <col min="1241" max="1257" width="5.28515625" style="177" customWidth="1"/>
    <col min="1258" max="1468" width="9.140625" style="177"/>
    <col min="1469" max="1469" width="1" style="177" customWidth="1"/>
    <col min="1470" max="1470" width="2.42578125" style="177" customWidth="1"/>
    <col min="1471" max="1471" width="2" style="177" customWidth="1"/>
    <col min="1472" max="1472" width="24.42578125" style="177" customWidth="1"/>
    <col min="1473" max="1475" width="3.85546875" style="177" customWidth="1"/>
    <col min="1476" max="1476" width="4" style="177" customWidth="1"/>
    <col min="1477" max="1477" width="4.140625" style="177" customWidth="1"/>
    <col min="1478" max="1480" width="3.85546875" style="177" customWidth="1"/>
    <col min="1481" max="1482" width="4.140625" style="177" customWidth="1"/>
    <col min="1483" max="1486" width="3.85546875" style="177" customWidth="1"/>
    <col min="1487" max="1487" width="4.28515625" style="177" customWidth="1"/>
    <col min="1488" max="1488" width="4.140625" style="177" customWidth="1"/>
    <col min="1489" max="1490" width="3.85546875" style="177" customWidth="1"/>
    <col min="1491" max="1491" width="2.5703125" style="177" customWidth="1"/>
    <col min="1492" max="1492" width="1" style="177" customWidth="1"/>
    <col min="1493" max="1496" width="0" style="177" hidden="1" customWidth="1"/>
    <col min="1497" max="1513" width="5.28515625" style="177" customWidth="1"/>
    <col min="1514" max="1724" width="9.140625" style="177"/>
    <col min="1725" max="1725" width="1" style="177" customWidth="1"/>
    <col min="1726" max="1726" width="2.42578125" style="177" customWidth="1"/>
    <col min="1727" max="1727" width="2" style="177" customWidth="1"/>
    <col min="1728" max="1728" width="24.42578125" style="177" customWidth="1"/>
    <col min="1729" max="1731" width="3.85546875" style="177" customWidth="1"/>
    <col min="1732" max="1732" width="4" style="177" customWidth="1"/>
    <col min="1733" max="1733" width="4.140625" style="177" customWidth="1"/>
    <col min="1734" max="1736" width="3.85546875" style="177" customWidth="1"/>
    <col min="1737" max="1738" width="4.140625" style="177" customWidth="1"/>
    <col min="1739" max="1742" width="3.85546875" style="177" customWidth="1"/>
    <col min="1743" max="1743" width="4.28515625" style="177" customWidth="1"/>
    <col min="1744" max="1744" width="4.140625" style="177" customWidth="1"/>
    <col min="1745" max="1746" width="3.85546875" style="177" customWidth="1"/>
    <col min="1747" max="1747" width="2.5703125" style="177" customWidth="1"/>
    <col min="1748" max="1748" width="1" style="177" customWidth="1"/>
    <col min="1749" max="1752" width="0" style="177" hidden="1" customWidth="1"/>
    <col min="1753" max="1769" width="5.28515625" style="177" customWidth="1"/>
    <col min="1770" max="1980" width="9.140625" style="177"/>
    <col min="1981" max="1981" width="1" style="177" customWidth="1"/>
    <col min="1982" max="1982" width="2.42578125" style="177" customWidth="1"/>
    <col min="1983" max="1983" width="2" style="177" customWidth="1"/>
    <col min="1984" max="1984" width="24.42578125" style="177" customWidth="1"/>
    <col min="1985" max="1987" width="3.85546875" style="177" customWidth="1"/>
    <col min="1988" max="1988" width="4" style="177" customWidth="1"/>
    <col min="1989" max="1989" width="4.140625" style="177" customWidth="1"/>
    <col min="1990" max="1992" width="3.85546875" style="177" customWidth="1"/>
    <col min="1993" max="1994" width="4.140625" style="177" customWidth="1"/>
    <col min="1995" max="1998" width="3.85546875" style="177" customWidth="1"/>
    <col min="1999" max="1999" width="4.28515625" style="177" customWidth="1"/>
    <col min="2000" max="2000" width="4.140625" style="177" customWidth="1"/>
    <col min="2001" max="2002" width="3.85546875" style="177" customWidth="1"/>
    <col min="2003" max="2003" width="2.5703125" style="177" customWidth="1"/>
    <col min="2004" max="2004" width="1" style="177" customWidth="1"/>
    <col min="2005" max="2008" width="0" style="177" hidden="1" customWidth="1"/>
    <col min="2009" max="2025" width="5.28515625" style="177" customWidth="1"/>
    <col min="2026" max="2236" width="9.140625" style="177"/>
    <col min="2237" max="2237" width="1" style="177" customWidth="1"/>
    <col min="2238" max="2238" width="2.42578125" style="177" customWidth="1"/>
    <col min="2239" max="2239" width="2" style="177" customWidth="1"/>
    <col min="2240" max="2240" width="24.42578125" style="177" customWidth="1"/>
    <col min="2241" max="2243" width="3.85546875" style="177" customWidth="1"/>
    <col min="2244" max="2244" width="4" style="177" customWidth="1"/>
    <col min="2245" max="2245" width="4.140625" style="177" customWidth="1"/>
    <col min="2246" max="2248" width="3.85546875" style="177" customWidth="1"/>
    <col min="2249" max="2250" width="4.140625" style="177" customWidth="1"/>
    <col min="2251" max="2254" width="3.85546875" style="177" customWidth="1"/>
    <col min="2255" max="2255" width="4.28515625" style="177" customWidth="1"/>
    <col min="2256" max="2256" width="4.140625" style="177" customWidth="1"/>
    <col min="2257" max="2258" width="3.85546875" style="177" customWidth="1"/>
    <col min="2259" max="2259" width="2.5703125" style="177" customWidth="1"/>
    <col min="2260" max="2260" width="1" style="177" customWidth="1"/>
    <col min="2261" max="2264" width="0" style="177" hidden="1" customWidth="1"/>
    <col min="2265" max="2281" width="5.28515625" style="177" customWidth="1"/>
    <col min="2282" max="2492" width="9.140625" style="177"/>
    <col min="2493" max="2493" width="1" style="177" customWidth="1"/>
    <col min="2494" max="2494" width="2.42578125" style="177" customWidth="1"/>
    <col min="2495" max="2495" width="2" style="177" customWidth="1"/>
    <col min="2496" max="2496" width="24.42578125" style="177" customWidth="1"/>
    <col min="2497" max="2499" width="3.85546875" style="177" customWidth="1"/>
    <col min="2500" max="2500" width="4" style="177" customWidth="1"/>
    <col min="2501" max="2501" width="4.140625" style="177" customWidth="1"/>
    <col min="2502" max="2504" width="3.85546875" style="177" customWidth="1"/>
    <col min="2505" max="2506" width="4.140625" style="177" customWidth="1"/>
    <col min="2507" max="2510" width="3.85546875" style="177" customWidth="1"/>
    <col min="2511" max="2511" width="4.28515625" style="177" customWidth="1"/>
    <col min="2512" max="2512" width="4.140625" style="177" customWidth="1"/>
    <col min="2513" max="2514" width="3.85546875" style="177" customWidth="1"/>
    <col min="2515" max="2515" width="2.5703125" style="177" customWidth="1"/>
    <col min="2516" max="2516" width="1" style="177" customWidth="1"/>
    <col min="2517" max="2520" width="0" style="177" hidden="1" customWidth="1"/>
    <col min="2521" max="2537" width="5.28515625" style="177" customWidth="1"/>
    <col min="2538" max="2748" width="9.140625" style="177"/>
    <col min="2749" max="2749" width="1" style="177" customWidth="1"/>
    <col min="2750" max="2750" width="2.42578125" style="177" customWidth="1"/>
    <col min="2751" max="2751" width="2" style="177" customWidth="1"/>
    <col min="2752" max="2752" width="24.42578125" style="177" customWidth="1"/>
    <col min="2753" max="2755" width="3.85546875" style="177" customWidth="1"/>
    <col min="2756" max="2756" width="4" style="177" customWidth="1"/>
    <col min="2757" max="2757" width="4.140625" style="177" customWidth="1"/>
    <col min="2758" max="2760" width="3.85546875" style="177" customWidth="1"/>
    <col min="2761" max="2762" width="4.140625" style="177" customWidth="1"/>
    <col min="2763" max="2766" width="3.85546875" style="177" customWidth="1"/>
    <col min="2767" max="2767" width="4.28515625" style="177" customWidth="1"/>
    <col min="2768" max="2768" width="4.140625" style="177" customWidth="1"/>
    <col min="2769" max="2770" width="3.85546875" style="177" customWidth="1"/>
    <col min="2771" max="2771" width="2.5703125" style="177" customWidth="1"/>
    <col min="2772" max="2772" width="1" style="177" customWidth="1"/>
    <col min="2773" max="2776" width="0" style="177" hidden="1" customWidth="1"/>
    <col min="2777" max="2793" width="5.28515625" style="177" customWidth="1"/>
    <col min="2794" max="3004" width="9.140625" style="177"/>
    <col min="3005" max="3005" width="1" style="177" customWidth="1"/>
    <col min="3006" max="3006" width="2.42578125" style="177" customWidth="1"/>
    <col min="3007" max="3007" width="2" style="177" customWidth="1"/>
    <col min="3008" max="3008" width="24.42578125" style="177" customWidth="1"/>
    <col min="3009" max="3011" width="3.85546875" style="177" customWidth="1"/>
    <col min="3012" max="3012" width="4" style="177" customWidth="1"/>
    <col min="3013" max="3013" width="4.140625" style="177" customWidth="1"/>
    <col min="3014" max="3016" width="3.85546875" style="177" customWidth="1"/>
    <col min="3017" max="3018" width="4.140625" style="177" customWidth="1"/>
    <col min="3019" max="3022" width="3.85546875" style="177" customWidth="1"/>
    <col min="3023" max="3023" width="4.28515625" style="177" customWidth="1"/>
    <col min="3024" max="3024" width="4.140625" style="177" customWidth="1"/>
    <col min="3025" max="3026" width="3.85546875" style="177" customWidth="1"/>
    <col min="3027" max="3027" width="2.5703125" style="177" customWidth="1"/>
    <col min="3028" max="3028" width="1" style="177" customWidth="1"/>
    <col min="3029" max="3032" width="0" style="177" hidden="1" customWidth="1"/>
    <col min="3033" max="3049" width="5.28515625" style="177" customWidth="1"/>
    <col min="3050" max="3260" width="9.140625" style="177"/>
    <col min="3261" max="3261" width="1" style="177" customWidth="1"/>
    <col min="3262" max="3262" width="2.42578125" style="177" customWidth="1"/>
    <col min="3263" max="3263" width="2" style="177" customWidth="1"/>
    <col min="3264" max="3264" width="24.42578125" style="177" customWidth="1"/>
    <col min="3265" max="3267" width="3.85546875" style="177" customWidth="1"/>
    <col min="3268" max="3268" width="4" style="177" customWidth="1"/>
    <col min="3269" max="3269" width="4.140625" style="177" customWidth="1"/>
    <col min="3270" max="3272" width="3.85546875" style="177" customWidth="1"/>
    <col min="3273" max="3274" width="4.140625" style="177" customWidth="1"/>
    <col min="3275" max="3278" width="3.85546875" style="177" customWidth="1"/>
    <col min="3279" max="3279" width="4.28515625" style="177" customWidth="1"/>
    <col min="3280" max="3280" width="4.140625" style="177" customWidth="1"/>
    <col min="3281" max="3282" width="3.85546875" style="177" customWidth="1"/>
    <col min="3283" max="3283" width="2.5703125" style="177" customWidth="1"/>
    <col min="3284" max="3284" width="1" style="177" customWidth="1"/>
    <col min="3285" max="3288" width="0" style="177" hidden="1" customWidth="1"/>
    <col min="3289" max="3305" width="5.28515625" style="177" customWidth="1"/>
    <col min="3306" max="3516" width="9.140625" style="177"/>
    <col min="3517" max="3517" width="1" style="177" customWidth="1"/>
    <col min="3518" max="3518" width="2.42578125" style="177" customWidth="1"/>
    <col min="3519" max="3519" width="2" style="177" customWidth="1"/>
    <col min="3520" max="3520" width="24.42578125" style="177" customWidth="1"/>
    <col min="3521" max="3523" width="3.85546875" style="177" customWidth="1"/>
    <col min="3524" max="3524" width="4" style="177" customWidth="1"/>
    <col min="3525" max="3525" width="4.140625" style="177" customWidth="1"/>
    <col min="3526" max="3528" width="3.85546875" style="177" customWidth="1"/>
    <col min="3529" max="3530" width="4.140625" style="177" customWidth="1"/>
    <col min="3531" max="3534" width="3.85546875" style="177" customWidth="1"/>
    <col min="3535" max="3535" width="4.28515625" style="177" customWidth="1"/>
    <col min="3536" max="3536" width="4.140625" style="177" customWidth="1"/>
    <col min="3537" max="3538" width="3.85546875" style="177" customWidth="1"/>
    <col min="3539" max="3539" width="2.5703125" style="177" customWidth="1"/>
    <col min="3540" max="3540" width="1" style="177" customWidth="1"/>
    <col min="3541" max="3544" width="0" style="177" hidden="1" customWidth="1"/>
    <col min="3545" max="3561" width="5.28515625" style="177" customWidth="1"/>
    <col min="3562" max="3772" width="9.140625" style="177"/>
    <col min="3773" max="3773" width="1" style="177" customWidth="1"/>
    <col min="3774" max="3774" width="2.42578125" style="177" customWidth="1"/>
    <col min="3775" max="3775" width="2" style="177" customWidth="1"/>
    <col min="3776" max="3776" width="24.42578125" style="177" customWidth="1"/>
    <col min="3777" max="3779" width="3.85546875" style="177" customWidth="1"/>
    <col min="3780" max="3780" width="4" style="177" customWidth="1"/>
    <col min="3781" max="3781" width="4.140625" style="177" customWidth="1"/>
    <col min="3782" max="3784" width="3.85546875" style="177" customWidth="1"/>
    <col min="3785" max="3786" width="4.140625" style="177" customWidth="1"/>
    <col min="3787" max="3790" width="3.85546875" style="177" customWidth="1"/>
    <col min="3791" max="3791" width="4.28515625" style="177" customWidth="1"/>
    <col min="3792" max="3792" width="4.140625" style="177" customWidth="1"/>
    <col min="3793" max="3794" width="3.85546875" style="177" customWidth="1"/>
    <col min="3795" max="3795" width="2.5703125" style="177" customWidth="1"/>
    <col min="3796" max="3796" width="1" style="177" customWidth="1"/>
    <col min="3797" max="3800" width="0" style="177" hidden="1" customWidth="1"/>
    <col min="3801" max="3817" width="5.28515625" style="177" customWidth="1"/>
    <col min="3818" max="4028" width="9.140625" style="177"/>
    <col min="4029" max="4029" width="1" style="177" customWidth="1"/>
    <col min="4030" max="4030" width="2.42578125" style="177" customWidth="1"/>
    <col min="4031" max="4031" width="2" style="177" customWidth="1"/>
    <col min="4032" max="4032" width="24.42578125" style="177" customWidth="1"/>
    <col min="4033" max="4035" width="3.85546875" style="177" customWidth="1"/>
    <col min="4036" max="4036" width="4" style="177" customWidth="1"/>
    <col min="4037" max="4037" width="4.140625" style="177" customWidth="1"/>
    <col min="4038" max="4040" width="3.85546875" style="177" customWidth="1"/>
    <col min="4041" max="4042" width="4.140625" style="177" customWidth="1"/>
    <col min="4043" max="4046" width="3.85546875" style="177" customWidth="1"/>
    <col min="4047" max="4047" width="4.28515625" style="177" customWidth="1"/>
    <col min="4048" max="4048" width="4.140625" style="177" customWidth="1"/>
    <col min="4049" max="4050" width="3.85546875" style="177" customWidth="1"/>
    <col min="4051" max="4051" width="2.5703125" style="177" customWidth="1"/>
    <col min="4052" max="4052" width="1" style="177" customWidth="1"/>
    <col min="4053" max="4056" width="0" style="177" hidden="1" customWidth="1"/>
    <col min="4057" max="4073" width="5.28515625" style="177" customWidth="1"/>
    <col min="4074" max="4284" width="9.140625" style="177"/>
    <col min="4285" max="4285" width="1" style="177" customWidth="1"/>
    <col min="4286" max="4286" width="2.42578125" style="177" customWidth="1"/>
    <col min="4287" max="4287" width="2" style="177" customWidth="1"/>
    <col min="4288" max="4288" width="24.42578125" style="177" customWidth="1"/>
    <col min="4289" max="4291" width="3.85546875" style="177" customWidth="1"/>
    <col min="4292" max="4292" width="4" style="177" customWidth="1"/>
    <col min="4293" max="4293" width="4.140625" style="177" customWidth="1"/>
    <col min="4294" max="4296" width="3.85546875" style="177" customWidth="1"/>
    <col min="4297" max="4298" width="4.140625" style="177" customWidth="1"/>
    <col min="4299" max="4302" width="3.85546875" style="177" customWidth="1"/>
    <col min="4303" max="4303" width="4.28515625" style="177" customWidth="1"/>
    <col min="4304" max="4304" width="4.140625" style="177" customWidth="1"/>
    <col min="4305" max="4306" width="3.85546875" style="177" customWidth="1"/>
    <col min="4307" max="4307" width="2.5703125" style="177" customWidth="1"/>
    <col min="4308" max="4308" width="1" style="177" customWidth="1"/>
    <col min="4309" max="4312" width="0" style="177" hidden="1" customWidth="1"/>
    <col min="4313" max="4329" width="5.28515625" style="177" customWidth="1"/>
    <col min="4330" max="4540" width="9.140625" style="177"/>
    <col min="4541" max="4541" width="1" style="177" customWidth="1"/>
    <col min="4542" max="4542" width="2.42578125" style="177" customWidth="1"/>
    <col min="4543" max="4543" width="2" style="177" customWidth="1"/>
    <col min="4544" max="4544" width="24.42578125" style="177" customWidth="1"/>
    <col min="4545" max="4547" width="3.85546875" style="177" customWidth="1"/>
    <col min="4548" max="4548" width="4" style="177" customWidth="1"/>
    <col min="4549" max="4549" width="4.140625" style="177" customWidth="1"/>
    <col min="4550" max="4552" width="3.85546875" style="177" customWidth="1"/>
    <col min="4553" max="4554" width="4.140625" style="177" customWidth="1"/>
    <col min="4555" max="4558" width="3.85546875" style="177" customWidth="1"/>
    <col min="4559" max="4559" width="4.28515625" style="177" customWidth="1"/>
    <col min="4560" max="4560" width="4.140625" style="177" customWidth="1"/>
    <col min="4561" max="4562" width="3.85546875" style="177" customWidth="1"/>
    <col min="4563" max="4563" width="2.5703125" style="177" customWidth="1"/>
    <col min="4564" max="4564" width="1" style="177" customWidth="1"/>
    <col min="4565" max="4568" width="0" style="177" hidden="1" customWidth="1"/>
    <col min="4569" max="4585" width="5.28515625" style="177" customWidth="1"/>
    <col min="4586" max="4796" width="9.140625" style="177"/>
    <col min="4797" max="4797" width="1" style="177" customWidth="1"/>
    <col min="4798" max="4798" width="2.42578125" style="177" customWidth="1"/>
    <col min="4799" max="4799" width="2" style="177" customWidth="1"/>
    <col min="4800" max="4800" width="24.42578125" style="177" customWidth="1"/>
    <col min="4801" max="4803" width="3.85546875" style="177" customWidth="1"/>
    <col min="4804" max="4804" width="4" style="177" customWidth="1"/>
    <col min="4805" max="4805" width="4.140625" style="177" customWidth="1"/>
    <col min="4806" max="4808" width="3.85546875" style="177" customWidth="1"/>
    <col min="4809" max="4810" width="4.140625" style="177" customWidth="1"/>
    <col min="4811" max="4814" width="3.85546875" style="177" customWidth="1"/>
    <col min="4815" max="4815" width="4.28515625" style="177" customWidth="1"/>
    <col min="4816" max="4816" width="4.140625" style="177" customWidth="1"/>
    <col min="4817" max="4818" width="3.85546875" style="177" customWidth="1"/>
    <col min="4819" max="4819" width="2.5703125" style="177" customWidth="1"/>
    <col min="4820" max="4820" width="1" style="177" customWidth="1"/>
    <col min="4821" max="4824" width="0" style="177" hidden="1" customWidth="1"/>
    <col min="4825" max="4841" width="5.28515625" style="177" customWidth="1"/>
    <col min="4842" max="5052" width="9.140625" style="177"/>
    <col min="5053" max="5053" width="1" style="177" customWidth="1"/>
    <col min="5054" max="5054" width="2.42578125" style="177" customWidth="1"/>
    <col min="5055" max="5055" width="2" style="177" customWidth="1"/>
    <col min="5056" max="5056" width="24.42578125" style="177" customWidth="1"/>
    <col min="5057" max="5059" width="3.85546875" style="177" customWidth="1"/>
    <col min="5060" max="5060" width="4" style="177" customWidth="1"/>
    <col min="5061" max="5061" width="4.140625" style="177" customWidth="1"/>
    <col min="5062" max="5064" width="3.85546875" style="177" customWidth="1"/>
    <col min="5065" max="5066" width="4.140625" style="177" customWidth="1"/>
    <col min="5067" max="5070" width="3.85546875" style="177" customWidth="1"/>
    <col min="5071" max="5071" width="4.28515625" style="177" customWidth="1"/>
    <col min="5072" max="5072" width="4.140625" style="177" customWidth="1"/>
    <col min="5073" max="5074" width="3.85546875" style="177" customWidth="1"/>
    <col min="5075" max="5075" width="2.5703125" style="177" customWidth="1"/>
    <col min="5076" max="5076" width="1" style="177" customWidth="1"/>
    <col min="5077" max="5080" width="0" style="177" hidden="1" customWidth="1"/>
    <col min="5081" max="5097" width="5.28515625" style="177" customWidth="1"/>
    <col min="5098" max="5308" width="9.140625" style="177"/>
    <col min="5309" max="5309" width="1" style="177" customWidth="1"/>
    <col min="5310" max="5310" width="2.42578125" style="177" customWidth="1"/>
    <col min="5311" max="5311" width="2" style="177" customWidth="1"/>
    <col min="5312" max="5312" width="24.42578125" style="177" customWidth="1"/>
    <col min="5313" max="5315" width="3.85546875" style="177" customWidth="1"/>
    <col min="5316" max="5316" width="4" style="177" customWidth="1"/>
    <col min="5317" max="5317" width="4.140625" style="177" customWidth="1"/>
    <col min="5318" max="5320" width="3.85546875" style="177" customWidth="1"/>
    <col min="5321" max="5322" width="4.140625" style="177" customWidth="1"/>
    <col min="5323" max="5326" width="3.85546875" style="177" customWidth="1"/>
    <col min="5327" max="5327" width="4.28515625" style="177" customWidth="1"/>
    <col min="5328" max="5328" width="4.140625" style="177" customWidth="1"/>
    <col min="5329" max="5330" width="3.85546875" style="177" customWidth="1"/>
    <col min="5331" max="5331" width="2.5703125" style="177" customWidth="1"/>
    <col min="5332" max="5332" width="1" style="177" customWidth="1"/>
    <col min="5333" max="5336" width="0" style="177" hidden="1" customWidth="1"/>
    <col min="5337" max="5353" width="5.28515625" style="177" customWidth="1"/>
    <col min="5354" max="5564" width="9.140625" style="177"/>
    <col min="5565" max="5565" width="1" style="177" customWidth="1"/>
    <col min="5566" max="5566" width="2.42578125" style="177" customWidth="1"/>
    <col min="5567" max="5567" width="2" style="177" customWidth="1"/>
    <col min="5568" max="5568" width="24.42578125" style="177" customWidth="1"/>
    <col min="5569" max="5571" width="3.85546875" style="177" customWidth="1"/>
    <col min="5572" max="5572" width="4" style="177" customWidth="1"/>
    <col min="5573" max="5573" width="4.140625" style="177" customWidth="1"/>
    <col min="5574" max="5576" width="3.85546875" style="177" customWidth="1"/>
    <col min="5577" max="5578" width="4.140625" style="177" customWidth="1"/>
    <col min="5579" max="5582" width="3.85546875" style="177" customWidth="1"/>
    <col min="5583" max="5583" width="4.28515625" style="177" customWidth="1"/>
    <col min="5584" max="5584" width="4.140625" style="177" customWidth="1"/>
    <col min="5585" max="5586" width="3.85546875" style="177" customWidth="1"/>
    <col min="5587" max="5587" width="2.5703125" style="177" customWidth="1"/>
    <col min="5588" max="5588" width="1" style="177" customWidth="1"/>
    <col min="5589" max="5592" width="0" style="177" hidden="1" customWidth="1"/>
    <col min="5593" max="5609" width="5.28515625" style="177" customWidth="1"/>
    <col min="5610" max="5820" width="9.140625" style="177"/>
    <col min="5821" max="5821" width="1" style="177" customWidth="1"/>
    <col min="5822" max="5822" width="2.42578125" style="177" customWidth="1"/>
    <col min="5823" max="5823" width="2" style="177" customWidth="1"/>
    <col min="5824" max="5824" width="24.42578125" style="177" customWidth="1"/>
    <col min="5825" max="5827" width="3.85546875" style="177" customWidth="1"/>
    <col min="5828" max="5828" width="4" style="177" customWidth="1"/>
    <col min="5829" max="5829" width="4.140625" style="177" customWidth="1"/>
    <col min="5830" max="5832" width="3.85546875" style="177" customWidth="1"/>
    <col min="5833" max="5834" width="4.140625" style="177" customWidth="1"/>
    <col min="5835" max="5838" width="3.85546875" style="177" customWidth="1"/>
    <col min="5839" max="5839" width="4.28515625" style="177" customWidth="1"/>
    <col min="5840" max="5840" width="4.140625" style="177" customWidth="1"/>
    <col min="5841" max="5842" width="3.85546875" style="177" customWidth="1"/>
    <col min="5843" max="5843" width="2.5703125" style="177" customWidth="1"/>
    <col min="5844" max="5844" width="1" style="177" customWidth="1"/>
    <col min="5845" max="5848" width="0" style="177" hidden="1" customWidth="1"/>
    <col min="5849" max="5865" width="5.28515625" style="177" customWidth="1"/>
    <col min="5866" max="6076" width="9.140625" style="177"/>
    <col min="6077" max="6077" width="1" style="177" customWidth="1"/>
    <col min="6078" max="6078" width="2.42578125" style="177" customWidth="1"/>
    <col min="6079" max="6079" width="2" style="177" customWidth="1"/>
    <col min="6080" max="6080" width="24.42578125" style="177" customWidth="1"/>
    <col min="6081" max="6083" width="3.85546875" style="177" customWidth="1"/>
    <col min="6084" max="6084" width="4" style="177" customWidth="1"/>
    <col min="6085" max="6085" width="4.140625" style="177" customWidth="1"/>
    <col min="6086" max="6088" width="3.85546875" style="177" customWidth="1"/>
    <col min="6089" max="6090" width="4.140625" style="177" customWidth="1"/>
    <col min="6091" max="6094" width="3.85546875" style="177" customWidth="1"/>
    <col min="6095" max="6095" width="4.28515625" style="177" customWidth="1"/>
    <col min="6096" max="6096" width="4.140625" style="177" customWidth="1"/>
    <col min="6097" max="6098" width="3.85546875" style="177" customWidth="1"/>
    <col min="6099" max="6099" width="2.5703125" style="177" customWidth="1"/>
    <col min="6100" max="6100" width="1" style="177" customWidth="1"/>
    <col min="6101" max="6104" width="0" style="177" hidden="1" customWidth="1"/>
    <col min="6105" max="6121" width="5.28515625" style="177" customWidth="1"/>
    <col min="6122" max="6332" width="9.140625" style="177"/>
    <col min="6333" max="6333" width="1" style="177" customWidth="1"/>
    <col min="6334" max="6334" width="2.42578125" style="177" customWidth="1"/>
    <col min="6335" max="6335" width="2" style="177" customWidth="1"/>
    <col min="6336" max="6336" width="24.42578125" style="177" customWidth="1"/>
    <col min="6337" max="6339" width="3.85546875" style="177" customWidth="1"/>
    <col min="6340" max="6340" width="4" style="177" customWidth="1"/>
    <col min="6341" max="6341" width="4.140625" style="177" customWidth="1"/>
    <col min="6342" max="6344" width="3.85546875" style="177" customWidth="1"/>
    <col min="6345" max="6346" width="4.140625" style="177" customWidth="1"/>
    <col min="6347" max="6350" width="3.85546875" style="177" customWidth="1"/>
    <col min="6351" max="6351" width="4.28515625" style="177" customWidth="1"/>
    <col min="6352" max="6352" width="4.140625" style="177" customWidth="1"/>
    <col min="6353" max="6354" width="3.85546875" style="177" customWidth="1"/>
    <col min="6355" max="6355" width="2.5703125" style="177" customWidth="1"/>
    <col min="6356" max="6356" width="1" style="177" customWidth="1"/>
    <col min="6357" max="6360" width="0" style="177" hidden="1" customWidth="1"/>
    <col min="6361" max="6377" width="5.28515625" style="177" customWidth="1"/>
    <col min="6378" max="6588" width="9.140625" style="177"/>
    <col min="6589" max="6589" width="1" style="177" customWidth="1"/>
    <col min="6590" max="6590" width="2.42578125" style="177" customWidth="1"/>
    <col min="6591" max="6591" width="2" style="177" customWidth="1"/>
    <col min="6592" max="6592" width="24.42578125" style="177" customWidth="1"/>
    <col min="6593" max="6595" width="3.85546875" style="177" customWidth="1"/>
    <col min="6596" max="6596" width="4" style="177" customWidth="1"/>
    <col min="6597" max="6597" width="4.140625" style="177" customWidth="1"/>
    <col min="6598" max="6600" width="3.85546875" style="177" customWidth="1"/>
    <col min="6601" max="6602" width="4.140625" style="177" customWidth="1"/>
    <col min="6603" max="6606" width="3.85546875" style="177" customWidth="1"/>
    <col min="6607" max="6607" width="4.28515625" style="177" customWidth="1"/>
    <col min="6608" max="6608" width="4.140625" style="177" customWidth="1"/>
    <col min="6609" max="6610" width="3.85546875" style="177" customWidth="1"/>
    <col min="6611" max="6611" width="2.5703125" style="177" customWidth="1"/>
    <col min="6612" max="6612" width="1" style="177" customWidth="1"/>
    <col min="6613" max="6616" width="0" style="177" hidden="1" customWidth="1"/>
    <col min="6617" max="6633" width="5.28515625" style="177" customWidth="1"/>
    <col min="6634" max="6844" width="9.140625" style="177"/>
    <col min="6845" max="6845" width="1" style="177" customWidth="1"/>
    <col min="6846" max="6846" width="2.42578125" style="177" customWidth="1"/>
    <col min="6847" max="6847" width="2" style="177" customWidth="1"/>
    <col min="6848" max="6848" width="24.42578125" style="177" customWidth="1"/>
    <col min="6849" max="6851" width="3.85546875" style="177" customWidth="1"/>
    <col min="6852" max="6852" width="4" style="177" customWidth="1"/>
    <col min="6853" max="6853" width="4.140625" style="177" customWidth="1"/>
    <col min="6854" max="6856" width="3.85546875" style="177" customWidth="1"/>
    <col min="6857" max="6858" width="4.140625" style="177" customWidth="1"/>
    <col min="6859" max="6862" width="3.85546875" style="177" customWidth="1"/>
    <col min="6863" max="6863" width="4.28515625" style="177" customWidth="1"/>
    <col min="6864" max="6864" width="4.140625" style="177" customWidth="1"/>
    <col min="6865" max="6866" width="3.85546875" style="177" customWidth="1"/>
    <col min="6867" max="6867" width="2.5703125" style="177" customWidth="1"/>
    <col min="6868" max="6868" width="1" style="177" customWidth="1"/>
    <col min="6869" max="6872" width="0" style="177" hidden="1" customWidth="1"/>
    <col min="6873" max="6889" width="5.28515625" style="177" customWidth="1"/>
    <col min="6890" max="7100" width="9.140625" style="177"/>
    <col min="7101" max="7101" width="1" style="177" customWidth="1"/>
    <col min="7102" max="7102" width="2.42578125" style="177" customWidth="1"/>
    <col min="7103" max="7103" width="2" style="177" customWidth="1"/>
    <col min="7104" max="7104" width="24.42578125" style="177" customWidth="1"/>
    <col min="7105" max="7107" width="3.85546875" style="177" customWidth="1"/>
    <col min="7108" max="7108" width="4" style="177" customWidth="1"/>
    <col min="7109" max="7109" width="4.140625" style="177" customWidth="1"/>
    <col min="7110" max="7112" width="3.85546875" style="177" customWidth="1"/>
    <col min="7113" max="7114" width="4.140625" style="177" customWidth="1"/>
    <col min="7115" max="7118" width="3.85546875" style="177" customWidth="1"/>
    <col min="7119" max="7119" width="4.28515625" style="177" customWidth="1"/>
    <col min="7120" max="7120" width="4.140625" style="177" customWidth="1"/>
    <col min="7121" max="7122" width="3.85546875" style="177" customWidth="1"/>
    <col min="7123" max="7123" width="2.5703125" style="177" customWidth="1"/>
    <col min="7124" max="7124" width="1" style="177" customWidth="1"/>
    <col min="7125" max="7128" width="0" style="177" hidden="1" customWidth="1"/>
    <col min="7129" max="7145" width="5.28515625" style="177" customWidth="1"/>
    <col min="7146" max="7356" width="9.140625" style="177"/>
    <col min="7357" max="7357" width="1" style="177" customWidth="1"/>
    <col min="7358" max="7358" width="2.42578125" style="177" customWidth="1"/>
    <col min="7359" max="7359" width="2" style="177" customWidth="1"/>
    <col min="7360" max="7360" width="24.42578125" style="177" customWidth="1"/>
    <col min="7361" max="7363" width="3.85546875" style="177" customWidth="1"/>
    <col min="7364" max="7364" width="4" style="177" customWidth="1"/>
    <col min="7365" max="7365" width="4.140625" style="177" customWidth="1"/>
    <col min="7366" max="7368" width="3.85546875" style="177" customWidth="1"/>
    <col min="7369" max="7370" width="4.140625" style="177" customWidth="1"/>
    <col min="7371" max="7374" width="3.85546875" style="177" customWidth="1"/>
    <col min="7375" max="7375" width="4.28515625" style="177" customWidth="1"/>
    <col min="7376" max="7376" width="4.140625" style="177" customWidth="1"/>
    <col min="7377" max="7378" width="3.85546875" style="177" customWidth="1"/>
    <col min="7379" max="7379" width="2.5703125" style="177" customWidth="1"/>
    <col min="7380" max="7380" width="1" style="177" customWidth="1"/>
    <col min="7381" max="7384" width="0" style="177" hidden="1" customWidth="1"/>
    <col min="7385" max="7401" width="5.28515625" style="177" customWidth="1"/>
    <col min="7402" max="7612" width="9.140625" style="177"/>
    <col min="7613" max="7613" width="1" style="177" customWidth="1"/>
    <col min="7614" max="7614" width="2.42578125" style="177" customWidth="1"/>
    <col min="7615" max="7615" width="2" style="177" customWidth="1"/>
    <col min="7616" max="7616" width="24.42578125" style="177" customWidth="1"/>
    <col min="7617" max="7619" width="3.85546875" style="177" customWidth="1"/>
    <col min="7620" max="7620" width="4" style="177" customWidth="1"/>
    <col min="7621" max="7621" width="4.140625" style="177" customWidth="1"/>
    <col min="7622" max="7624" width="3.85546875" style="177" customWidth="1"/>
    <col min="7625" max="7626" width="4.140625" style="177" customWidth="1"/>
    <col min="7627" max="7630" width="3.85546875" style="177" customWidth="1"/>
    <col min="7631" max="7631" width="4.28515625" style="177" customWidth="1"/>
    <col min="7632" max="7632" width="4.140625" style="177" customWidth="1"/>
    <col min="7633" max="7634" width="3.85546875" style="177" customWidth="1"/>
    <col min="7635" max="7635" width="2.5703125" style="177" customWidth="1"/>
    <col min="7636" max="7636" width="1" style="177" customWidth="1"/>
    <col min="7637" max="7640" width="0" style="177" hidden="1" customWidth="1"/>
    <col min="7641" max="7657" width="5.28515625" style="177" customWidth="1"/>
    <col min="7658" max="7868" width="9.140625" style="177"/>
    <col min="7869" max="7869" width="1" style="177" customWidth="1"/>
    <col min="7870" max="7870" width="2.42578125" style="177" customWidth="1"/>
    <col min="7871" max="7871" width="2" style="177" customWidth="1"/>
    <col min="7872" max="7872" width="24.42578125" style="177" customWidth="1"/>
    <col min="7873" max="7875" width="3.85546875" style="177" customWidth="1"/>
    <col min="7876" max="7876" width="4" style="177" customWidth="1"/>
    <col min="7877" max="7877" width="4.140625" style="177" customWidth="1"/>
    <col min="7878" max="7880" width="3.85546875" style="177" customWidth="1"/>
    <col min="7881" max="7882" width="4.140625" style="177" customWidth="1"/>
    <col min="7883" max="7886" width="3.85546875" style="177" customWidth="1"/>
    <col min="7887" max="7887" width="4.28515625" style="177" customWidth="1"/>
    <col min="7888" max="7888" width="4.140625" style="177" customWidth="1"/>
    <col min="7889" max="7890" width="3.85546875" style="177" customWidth="1"/>
    <col min="7891" max="7891" width="2.5703125" style="177" customWidth="1"/>
    <col min="7892" max="7892" width="1" style="177" customWidth="1"/>
    <col min="7893" max="7896" width="0" style="177" hidden="1" customWidth="1"/>
    <col min="7897" max="7913" width="5.28515625" style="177" customWidth="1"/>
    <col min="7914" max="8124" width="9.140625" style="177"/>
    <col min="8125" max="8125" width="1" style="177" customWidth="1"/>
    <col min="8126" max="8126" width="2.42578125" style="177" customWidth="1"/>
    <col min="8127" max="8127" width="2" style="177" customWidth="1"/>
    <col min="8128" max="8128" width="24.42578125" style="177" customWidth="1"/>
    <col min="8129" max="8131" width="3.85546875" style="177" customWidth="1"/>
    <col min="8132" max="8132" width="4" style="177" customWidth="1"/>
    <col min="8133" max="8133" width="4.140625" style="177" customWidth="1"/>
    <col min="8134" max="8136" width="3.85546875" style="177" customWidth="1"/>
    <col min="8137" max="8138" width="4.140625" style="177" customWidth="1"/>
    <col min="8139" max="8142" width="3.85546875" style="177" customWidth="1"/>
    <col min="8143" max="8143" width="4.28515625" style="177" customWidth="1"/>
    <col min="8144" max="8144" width="4.140625" style="177" customWidth="1"/>
    <col min="8145" max="8146" width="3.85546875" style="177" customWidth="1"/>
    <col min="8147" max="8147" width="2.5703125" style="177" customWidth="1"/>
    <col min="8148" max="8148" width="1" style="177" customWidth="1"/>
    <col min="8149" max="8152" width="0" style="177" hidden="1" customWidth="1"/>
    <col min="8153" max="8169" width="5.28515625" style="177" customWidth="1"/>
    <col min="8170" max="8380" width="9.140625" style="177"/>
    <col min="8381" max="8381" width="1" style="177" customWidth="1"/>
    <col min="8382" max="8382" width="2.42578125" style="177" customWidth="1"/>
    <col min="8383" max="8383" width="2" style="177" customWidth="1"/>
    <col min="8384" max="8384" width="24.42578125" style="177" customWidth="1"/>
    <col min="8385" max="8387" width="3.85546875" style="177" customWidth="1"/>
    <col min="8388" max="8388" width="4" style="177" customWidth="1"/>
    <col min="8389" max="8389" width="4.140625" style="177" customWidth="1"/>
    <col min="8390" max="8392" width="3.85546875" style="177" customWidth="1"/>
    <col min="8393" max="8394" width="4.140625" style="177" customWidth="1"/>
    <col min="8395" max="8398" width="3.85546875" style="177" customWidth="1"/>
    <col min="8399" max="8399" width="4.28515625" style="177" customWidth="1"/>
    <col min="8400" max="8400" width="4.140625" style="177" customWidth="1"/>
    <col min="8401" max="8402" width="3.85546875" style="177" customWidth="1"/>
    <col min="8403" max="8403" width="2.5703125" style="177" customWidth="1"/>
    <col min="8404" max="8404" width="1" style="177" customWidth="1"/>
    <col min="8405" max="8408" width="0" style="177" hidden="1" customWidth="1"/>
    <col min="8409" max="8425" width="5.28515625" style="177" customWidth="1"/>
    <col min="8426" max="8636" width="9.140625" style="177"/>
    <col min="8637" max="8637" width="1" style="177" customWidth="1"/>
    <col min="8638" max="8638" width="2.42578125" style="177" customWidth="1"/>
    <col min="8639" max="8639" width="2" style="177" customWidth="1"/>
    <col min="8640" max="8640" width="24.42578125" style="177" customWidth="1"/>
    <col min="8641" max="8643" width="3.85546875" style="177" customWidth="1"/>
    <col min="8644" max="8644" width="4" style="177" customWidth="1"/>
    <col min="8645" max="8645" width="4.140625" style="177" customWidth="1"/>
    <col min="8646" max="8648" width="3.85546875" style="177" customWidth="1"/>
    <col min="8649" max="8650" width="4.140625" style="177" customWidth="1"/>
    <col min="8651" max="8654" width="3.85546875" style="177" customWidth="1"/>
    <col min="8655" max="8655" width="4.28515625" style="177" customWidth="1"/>
    <col min="8656" max="8656" width="4.140625" style="177" customWidth="1"/>
    <col min="8657" max="8658" width="3.85546875" style="177" customWidth="1"/>
    <col min="8659" max="8659" width="2.5703125" style="177" customWidth="1"/>
    <col min="8660" max="8660" width="1" style="177" customWidth="1"/>
    <col min="8661" max="8664" width="0" style="177" hidden="1" customWidth="1"/>
    <col min="8665" max="8681" width="5.28515625" style="177" customWidth="1"/>
    <col min="8682" max="8892" width="9.140625" style="177"/>
    <col min="8893" max="8893" width="1" style="177" customWidth="1"/>
    <col min="8894" max="8894" width="2.42578125" style="177" customWidth="1"/>
    <col min="8895" max="8895" width="2" style="177" customWidth="1"/>
    <col min="8896" max="8896" width="24.42578125" style="177" customWidth="1"/>
    <col min="8897" max="8899" width="3.85546875" style="177" customWidth="1"/>
    <col min="8900" max="8900" width="4" style="177" customWidth="1"/>
    <col min="8901" max="8901" width="4.140625" style="177" customWidth="1"/>
    <col min="8902" max="8904" width="3.85546875" style="177" customWidth="1"/>
    <col min="8905" max="8906" width="4.140625" style="177" customWidth="1"/>
    <col min="8907" max="8910" width="3.85546875" style="177" customWidth="1"/>
    <col min="8911" max="8911" width="4.28515625" style="177" customWidth="1"/>
    <col min="8912" max="8912" width="4.140625" style="177" customWidth="1"/>
    <col min="8913" max="8914" width="3.85546875" style="177" customWidth="1"/>
    <col min="8915" max="8915" width="2.5703125" style="177" customWidth="1"/>
    <col min="8916" max="8916" width="1" style="177" customWidth="1"/>
    <col min="8917" max="8920" width="0" style="177" hidden="1" customWidth="1"/>
    <col min="8921" max="8937" width="5.28515625" style="177" customWidth="1"/>
    <col min="8938" max="9148" width="9.140625" style="177"/>
    <col min="9149" max="9149" width="1" style="177" customWidth="1"/>
    <col min="9150" max="9150" width="2.42578125" style="177" customWidth="1"/>
    <col min="9151" max="9151" width="2" style="177" customWidth="1"/>
    <col min="9152" max="9152" width="24.42578125" style="177" customWidth="1"/>
    <col min="9153" max="9155" width="3.85546875" style="177" customWidth="1"/>
    <col min="9156" max="9156" width="4" style="177" customWidth="1"/>
    <col min="9157" max="9157" width="4.140625" style="177" customWidth="1"/>
    <col min="9158" max="9160" width="3.85546875" style="177" customWidth="1"/>
    <col min="9161" max="9162" width="4.140625" style="177" customWidth="1"/>
    <col min="9163" max="9166" width="3.85546875" style="177" customWidth="1"/>
    <col min="9167" max="9167" width="4.28515625" style="177" customWidth="1"/>
    <col min="9168" max="9168" width="4.140625" style="177" customWidth="1"/>
    <col min="9169" max="9170" width="3.85546875" style="177" customWidth="1"/>
    <col min="9171" max="9171" width="2.5703125" style="177" customWidth="1"/>
    <col min="9172" max="9172" width="1" style="177" customWidth="1"/>
    <col min="9173" max="9176" width="0" style="177" hidden="1" customWidth="1"/>
    <col min="9177" max="9193" width="5.28515625" style="177" customWidth="1"/>
    <col min="9194" max="9404" width="9.140625" style="177"/>
    <col min="9405" max="9405" width="1" style="177" customWidth="1"/>
    <col min="9406" max="9406" width="2.42578125" style="177" customWidth="1"/>
    <col min="9407" max="9407" width="2" style="177" customWidth="1"/>
    <col min="9408" max="9408" width="24.42578125" style="177" customWidth="1"/>
    <col min="9409" max="9411" width="3.85546875" style="177" customWidth="1"/>
    <col min="9412" max="9412" width="4" style="177" customWidth="1"/>
    <col min="9413" max="9413" width="4.140625" style="177" customWidth="1"/>
    <col min="9414" max="9416" width="3.85546875" style="177" customWidth="1"/>
    <col min="9417" max="9418" width="4.140625" style="177" customWidth="1"/>
    <col min="9419" max="9422" width="3.85546875" style="177" customWidth="1"/>
    <col min="9423" max="9423" width="4.28515625" style="177" customWidth="1"/>
    <col min="9424" max="9424" width="4.140625" style="177" customWidth="1"/>
    <col min="9425" max="9426" width="3.85546875" style="177" customWidth="1"/>
    <col min="9427" max="9427" width="2.5703125" style="177" customWidth="1"/>
    <col min="9428" max="9428" width="1" style="177" customWidth="1"/>
    <col min="9429" max="9432" width="0" style="177" hidden="1" customWidth="1"/>
    <col min="9433" max="9449" width="5.28515625" style="177" customWidth="1"/>
    <col min="9450" max="9660" width="9.140625" style="177"/>
    <col min="9661" max="9661" width="1" style="177" customWidth="1"/>
    <col min="9662" max="9662" width="2.42578125" style="177" customWidth="1"/>
    <col min="9663" max="9663" width="2" style="177" customWidth="1"/>
    <col min="9664" max="9664" width="24.42578125" style="177" customWidth="1"/>
    <col min="9665" max="9667" width="3.85546875" style="177" customWidth="1"/>
    <col min="9668" max="9668" width="4" style="177" customWidth="1"/>
    <col min="9669" max="9669" width="4.140625" style="177" customWidth="1"/>
    <col min="9670" max="9672" width="3.85546875" style="177" customWidth="1"/>
    <col min="9673" max="9674" width="4.140625" style="177" customWidth="1"/>
    <col min="9675" max="9678" width="3.85546875" style="177" customWidth="1"/>
    <col min="9679" max="9679" width="4.28515625" style="177" customWidth="1"/>
    <col min="9680" max="9680" width="4.140625" style="177" customWidth="1"/>
    <col min="9681" max="9682" width="3.85546875" style="177" customWidth="1"/>
    <col min="9683" max="9683" width="2.5703125" style="177" customWidth="1"/>
    <col min="9684" max="9684" width="1" style="177" customWidth="1"/>
    <col min="9685" max="9688" width="0" style="177" hidden="1" customWidth="1"/>
    <col min="9689" max="9705" width="5.28515625" style="177" customWidth="1"/>
    <col min="9706" max="9916" width="9.140625" style="177"/>
    <col min="9917" max="9917" width="1" style="177" customWidth="1"/>
    <col min="9918" max="9918" width="2.42578125" style="177" customWidth="1"/>
    <col min="9919" max="9919" width="2" style="177" customWidth="1"/>
    <col min="9920" max="9920" width="24.42578125" style="177" customWidth="1"/>
    <col min="9921" max="9923" width="3.85546875" style="177" customWidth="1"/>
    <col min="9924" max="9924" width="4" style="177" customWidth="1"/>
    <col min="9925" max="9925" width="4.140625" style="177" customWidth="1"/>
    <col min="9926" max="9928" width="3.85546875" style="177" customWidth="1"/>
    <col min="9929" max="9930" width="4.140625" style="177" customWidth="1"/>
    <col min="9931" max="9934" width="3.85546875" style="177" customWidth="1"/>
    <col min="9935" max="9935" width="4.28515625" style="177" customWidth="1"/>
    <col min="9936" max="9936" width="4.140625" style="177" customWidth="1"/>
    <col min="9937" max="9938" width="3.85546875" style="177" customWidth="1"/>
    <col min="9939" max="9939" width="2.5703125" style="177" customWidth="1"/>
    <col min="9940" max="9940" width="1" style="177" customWidth="1"/>
    <col min="9941" max="9944" width="0" style="177" hidden="1" customWidth="1"/>
    <col min="9945" max="9961" width="5.28515625" style="177" customWidth="1"/>
    <col min="9962" max="10172" width="9.140625" style="177"/>
    <col min="10173" max="10173" width="1" style="177" customWidth="1"/>
    <col min="10174" max="10174" width="2.42578125" style="177" customWidth="1"/>
    <col min="10175" max="10175" width="2" style="177" customWidth="1"/>
    <col min="10176" max="10176" width="24.42578125" style="177" customWidth="1"/>
    <col min="10177" max="10179" width="3.85546875" style="177" customWidth="1"/>
    <col min="10180" max="10180" width="4" style="177" customWidth="1"/>
    <col min="10181" max="10181" width="4.140625" style="177" customWidth="1"/>
    <col min="10182" max="10184" width="3.85546875" style="177" customWidth="1"/>
    <col min="10185" max="10186" width="4.140625" style="177" customWidth="1"/>
    <col min="10187" max="10190" width="3.85546875" style="177" customWidth="1"/>
    <col min="10191" max="10191" width="4.28515625" style="177" customWidth="1"/>
    <col min="10192" max="10192" width="4.140625" style="177" customWidth="1"/>
    <col min="10193" max="10194" width="3.85546875" style="177" customWidth="1"/>
    <col min="10195" max="10195" width="2.5703125" style="177" customWidth="1"/>
    <col min="10196" max="10196" width="1" style="177" customWidth="1"/>
    <col min="10197" max="10200" width="0" style="177" hidden="1" customWidth="1"/>
    <col min="10201" max="10217" width="5.28515625" style="177" customWidth="1"/>
    <col min="10218" max="10428" width="9.140625" style="177"/>
    <col min="10429" max="10429" width="1" style="177" customWidth="1"/>
    <col min="10430" max="10430" width="2.42578125" style="177" customWidth="1"/>
    <col min="10431" max="10431" width="2" style="177" customWidth="1"/>
    <col min="10432" max="10432" width="24.42578125" style="177" customWidth="1"/>
    <col min="10433" max="10435" width="3.85546875" style="177" customWidth="1"/>
    <col min="10436" max="10436" width="4" style="177" customWidth="1"/>
    <col min="10437" max="10437" width="4.140625" style="177" customWidth="1"/>
    <col min="10438" max="10440" width="3.85546875" style="177" customWidth="1"/>
    <col min="10441" max="10442" width="4.140625" style="177" customWidth="1"/>
    <col min="10443" max="10446" width="3.85546875" style="177" customWidth="1"/>
    <col min="10447" max="10447" width="4.28515625" style="177" customWidth="1"/>
    <col min="10448" max="10448" width="4.140625" style="177" customWidth="1"/>
    <col min="10449" max="10450" width="3.85546875" style="177" customWidth="1"/>
    <col min="10451" max="10451" width="2.5703125" style="177" customWidth="1"/>
    <col min="10452" max="10452" width="1" style="177" customWidth="1"/>
    <col min="10453" max="10456" width="0" style="177" hidden="1" customWidth="1"/>
    <col min="10457" max="10473" width="5.28515625" style="177" customWidth="1"/>
    <col min="10474" max="10684" width="9.140625" style="177"/>
    <col min="10685" max="10685" width="1" style="177" customWidth="1"/>
    <col min="10686" max="10686" width="2.42578125" style="177" customWidth="1"/>
    <col min="10687" max="10687" width="2" style="177" customWidth="1"/>
    <col min="10688" max="10688" width="24.42578125" style="177" customWidth="1"/>
    <col min="10689" max="10691" width="3.85546875" style="177" customWidth="1"/>
    <col min="10692" max="10692" width="4" style="177" customWidth="1"/>
    <col min="10693" max="10693" width="4.140625" style="177" customWidth="1"/>
    <col min="10694" max="10696" width="3.85546875" style="177" customWidth="1"/>
    <col min="10697" max="10698" width="4.140625" style="177" customWidth="1"/>
    <col min="10699" max="10702" width="3.85546875" style="177" customWidth="1"/>
    <col min="10703" max="10703" width="4.28515625" style="177" customWidth="1"/>
    <col min="10704" max="10704" width="4.140625" style="177" customWidth="1"/>
    <col min="10705" max="10706" width="3.85546875" style="177" customWidth="1"/>
    <col min="10707" max="10707" width="2.5703125" style="177" customWidth="1"/>
    <col min="10708" max="10708" width="1" style="177" customWidth="1"/>
    <col min="10709" max="10712" width="0" style="177" hidden="1" customWidth="1"/>
    <col min="10713" max="10729" width="5.28515625" style="177" customWidth="1"/>
    <col min="10730" max="10940" width="9.140625" style="177"/>
    <col min="10941" max="10941" width="1" style="177" customWidth="1"/>
    <col min="10942" max="10942" width="2.42578125" style="177" customWidth="1"/>
    <col min="10943" max="10943" width="2" style="177" customWidth="1"/>
    <col min="10944" max="10944" width="24.42578125" style="177" customWidth="1"/>
    <col min="10945" max="10947" width="3.85546875" style="177" customWidth="1"/>
    <col min="10948" max="10948" width="4" style="177" customWidth="1"/>
    <col min="10949" max="10949" width="4.140625" style="177" customWidth="1"/>
    <col min="10950" max="10952" width="3.85546875" style="177" customWidth="1"/>
    <col min="10953" max="10954" width="4.140625" style="177" customWidth="1"/>
    <col min="10955" max="10958" width="3.85546875" style="177" customWidth="1"/>
    <col min="10959" max="10959" width="4.28515625" style="177" customWidth="1"/>
    <col min="10960" max="10960" width="4.140625" style="177" customWidth="1"/>
    <col min="10961" max="10962" width="3.85546875" style="177" customWidth="1"/>
    <col min="10963" max="10963" width="2.5703125" style="177" customWidth="1"/>
    <col min="10964" max="10964" width="1" style="177" customWidth="1"/>
    <col min="10965" max="10968" width="0" style="177" hidden="1" customWidth="1"/>
    <col min="10969" max="10985" width="5.28515625" style="177" customWidth="1"/>
    <col min="10986" max="11196" width="9.140625" style="177"/>
    <col min="11197" max="11197" width="1" style="177" customWidth="1"/>
    <col min="11198" max="11198" width="2.42578125" style="177" customWidth="1"/>
    <col min="11199" max="11199" width="2" style="177" customWidth="1"/>
    <col min="11200" max="11200" width="24.42578125" style="177" customWidth="1"/>
    <col min="11201" max="11203" width="3.85546875" style="177" customWidth="1"/>
    <col min="11204" max="11204" width="4" style="177" customWidth="1"/>
    <col min="11205" max="11205" width="4.140625" style="177" customWidth="1"/>
    <col min="11206" max="11208" width="3.85546875" style="177" customWidth="1"/>
    <col min="11209" max="11210" width="4.140625" style="177" customWidth="1"/>
    <col min="11211" max="11214" width="3.85546875" style="177" customWidth="1"/>
    <col min="11215" max="11215" width="4.28515625" style="177" customWidth="1"/>
    <col min="11216" max="11216" width="4.140625" style="177" customWidth="1"/>
    <col min="11217" max="11218" width="3.85546875" style="177" customWidth="1"/>
    <col min="11219" max="11219" width="2.5703125" style="177" customWidth="1"/>
    <col min="11220" max="11220" width="1" style="177" customWidth="1"/>
    <col min="11221" max="11224" width="0" style="177" hidden="1" customWidth="1"/>
    <col min="11225" max="11241" width="5.28515625" style="177" customWidth="1"/>
    <col min="11242" max="11452" width="9.140625" style="177"/>
    <col min="11453" max="11453" width="1" style="177" customWidth="1"/>
    <col min="11454" max="11454" width="2.42578125" style="177" customWidth="1"/>
    <col min="11455" max="11455" width="2" style="177" customWidth="1"/>
    <col min="11456" max="11456" width="24.42578125" style="177" customWidth="1"/>
    <col min="11457" max="11459" width="3.85546875" style="177" customWidth="1"/>
    <col min="11460" max="11460" width="4" style="177" customWidth="1"/>
    <col min="11461" max="11461" width="4.140625" style="177" customWidth="1"/>
    <col min="11462" max="11464" width="3.85546875" style="177" customWidth="1"/>
    <col min="11465" max="11466" width="4.140625" style="177" customWidth="1"/>
    <col min="11467" max="11470" width="3.85546875" style="177" customWidth="1"/>
    <col min="11471" max="11471" width="4.28515625" style="177" customWidth="1"/>
    <col min="11472" max="11472" width="4.140625" style="177" customWidth="1"/>
    <col min="11473" max="11474" width="3.85546875" style="177" customWidth="1"/>
    <col min="11475" max="11475" width="2.5703125" style="177" customWidth="1"/>
    <col min="11476" max="11476" width="1" style="177" customWidth="1"/>
    <col min="11477" max="11480" width="0" style="177" hidden="1" customWidth="1"/>
    <col min="11481" max="11497" width="5.28515625" style="177" customWidth="1"/>
    <col min="11498" max="11708" width="9.140625" style="177"/>
    <col min="11709" max="11709" width="1" style="177" customWidth="1"/>
    <col min="11710" max="11710" width="2.42578125" style="177" customWidth="1"/>
    <col min="11711" max="11711" width="2" style="177" customWidth="1"/>
    <col min="11712" max="11712" width="24.42578125" style="177" customWidth="1"/>
    <col min="11713" max="11715" width="3.85546875" style="177" customWidth="1"/>
    <col min="11716" max="11716" width="4" style="177" customWidth="1"/>
    <col min="11717" max="11717" width="4.140625" style="177" customWidth="1"/>
    <col min="11718" max="11720" width="3.85546875" style="177" customWidth="1"/>
    <col min="11721" max="11722" width="4.140625" style="177" customWidth="1"/>
    <col min="11723" max="11726" width="3.85546875" style="177" customWidth="1"/>
    <col min="11727" max="11727" width="4.28515625" style="177" customWidth="1"/>
    <col min="11728" max="11728" width="4.140625" style="177" customWidth="1"/>
    <col min="11729" max="11730" width="3.85546875" style="177" customWidth="1"/>
    <col min="11731" max="11731" width="2.5703125" style="177" customWidth="1"/>
    <col min="11732" max="11732" width="1" style="177" customWidth="1"/>
    <col min="11733" max="11736" width="0" style="177" hidden="1" customWidth="1"/>
    <col min="11737" max="11753" width="5.28515625" style="177" customWidth="1"/>
    <col min="11754" max="11964" width="9.140625" style="177"/>
    <col min="11965" max="11965" width="1" style="177" customWidth="1"/>
    <col min="11966" max="11966" width="2.42578125" style="177" customWidth="1"/>
    <col min="11967" max="11967" width="2" style="177" customWidth="1"/>
    <col min="11968" max="11968" width="24.42578125" style="177" customWidth="1"/>
    <col min="11969" max="11971" width="3.85546875" style="177" customWidth="1"/>
    <col min="11972" max="11972" width="4" style="177" customWidth="1"/>
    <col min="11973" max="11973" width="4.140625" style="177" customWidth="1"/>
    <col min="11974" max="11976" width="3.85546875" style="177" customWidth="1"/>
    <col min="11977" max="11978" width="4.140625" style="177" customWidth="1"/>
    <col min="11979" max="11982" width="3.85546875" style="177" customWidth="1"/>
    <col min="11983" max="11983" width="4.28515625" style="177" customWidth="1"/>
    <col min="11984" max="11984" width="4.140625" style="177" customWidth="1"/>
    <col min="11985" max="11986" width="3.85546875" style="177" customWidth="1"/>
    <col min="11987" max="11987" width="2.5703125" style="177" customWidth="1"/>
    <col min="11988" max="11988" width="1" style="177" customWidth="1"/>
    <col min="11989" max="11992" width="0" style="177" hidden="1" customWidth="1"/>
    <col min="11993" max="12009" width="5.28515625" style="177" customWidth="1"/>
    <col min="12010" max="12220" width="9.140625" style="177"/>
    <col min="12221" max="12221" width="1" style="177" customWidth="1"/>
    <col min="12222" max="12222" width="2.42578125" style="177" customWidth="1"/>
    <col min="12223" max="12223" width="2" style="177" customWidth="1"/>
    <col min="12224" max="12224" width="24.42578125" style="177" customWidth="1"/>
    <col min="12225" max="12227" width="3.85546875" style="177" customWidth="1"/>
    <col min="12228" max="12228" width="4" style="177" customWidth="1"/>
    <col min="12229" max="12229" width="4.140625" style="177" customWidth="1"/>
    <col min="12230" max="12232" width="3.85546875" style="177" customWidth="1"/>
    <col min="12233" max="12234" width="4.140625" style="177" customWidth="1"/>
    <col min="12235" max="12238" width="3.85546875" style="177" customWidth="1"/>
    <col min="12239" max="12239" width="4.28515625" style="177" customWidth="1"/>
    <col min="12240" max="12240" width="4.140625" style="177" customWidth="1"/>
    <col min="12241" max="12242" width="3.85546875" style="177" customWidth="1"/>
    <col min="12243" max="12243" width="2.5703125" style="177" customWidth="1"/>
    <col min="12244" max="12244" width="1" style="177" customWidth="1"/>
    <col min="12245" max="12248" width="0" style="177" hidden="1" customWidth="1"/>
    <col min="12249" max="12265" width="5.28515625" style="177" customWidth="1"/>
    <col min="12266" max="12476" width="9.140625" style="177"/>
    <col min="12477" max="12477" width="1" style="177" customWidth="1"/>
    <col min="12478" max="12478" width="2.42578125" style="177" customWidth="1"/>
    <col min="12479" max="12479" width="2" style="177" customWidth="1"/>
    <col min="12480" max="12480" width="24.42578125" style="177" customWidth="1"/>
    <col min="12481" max="12483" width="3.85546875" style="177" customWidth="1"/>
    <col min="12484" max="12484" width="4" style="177" customWidth="1"/>
    <col min="12485" max="12485" width="4.140625" style="177" customWidth="1"/>
    <col min="12486" max="12488" width="3.85546875" style="177" customWidth="1"/>
    <col min="12489" max="12490" width="4.140625" style="177" customWidth="1"/>
    <col min="12491" max="12494" width="3.85546875" style="177" customWidth="1"/>
    <col min="12495" max="12495" width="4.28515625" style="177" customWidth="1"/>
    <col min="12496" max="12496" width="4.140625" style="177" customWidth="1"/>
    <col min="12497" max="12498" width="3.85546875" style="177" customWidth="1"/>
    <col min="12499" max="12499" width="2.5703125" style="177" customWidth="1"/>
    <col min="12500" max="12500" width="1" style="177" customWidth="1"/>
    <col min="12501" max="12504" width="0" style="177" hidden="1" customWidth="1"/>
    <col min="12505" max="12521" width="5.28515625" style="177" customWidth="1"/>
    <col min="12522" max="12732" width="9.140625" style="177"/>
    <col min="12733" max="12733" width="1" style="177" customWidth="1"/>
    <col min="12734" max="12734" width="2.42578125" style="177" customWidth="1"/>
    <col min="12735" max="12735" width="2" style="177" customWidth="1"/>
    <col min="12736" max="12736" width="24.42578125" style="177" customWidth="1"/>
    <col min="12737" max="12739" width="3.85546875" style="177" customWidth="1"/>
    <col min="12740" max="12740" width="4" style="177" customWidth="1"/>
    <col min="12741" max="12741" width="4.140625" style="177" customWidth="1"/>
    <col min="12742" max="12744" width="3.85546875" style="177" customWidth="1"/>
    <col min="12745" max="12746" width="4.140625" style="177" customWidth="1"/>
    <col min="12747" max="12750" width="3.85546875" style="177" customWidth="1"/>
    <col min="12751" max="12751" width="4.28515625" style="177" customWidth="1"/>
    <col min="12752" max="12752" width="4.140625" style="177" customWidth="1"/>
    <col min="12753" max="12754" width="3.85546875" style="177" customWidth="1"/>
    <col min="12755" max="12755" width="2.5703125" style="177" customWidth="1"/>
    <col min="12756" max="12756" width="1" style="177" customWidth="1"/>
    <col min="12757" max="12760" width="0" style="177" hidden="1" customWidth="1"/>
    <col min="12761" max="12777" width="5.28515625" style="177" customWidth="1"/>
    <col min="12778" max="12988" width="9.140625" style="177"/>
    <col min="12989" max="12989" width="1" style="177" customWidth="1"/>
    <col min="12990" max="12990" width="2.42578125" style="177" customWidth="1"/>
    <col min="12991" max="12991" width="2" style="177" customWidth="1"/>
    <col min="12992" max="12992" width="24.42578125" style="177" customWidth="1"/>
    <col min="12993" max="12995" width="3.85546875" style="177" customWidth="1"/>
    <col min="12996" max="12996" width="4" style="177" customWidth="1"/>
    <col min="12997" max="12997" width="4.140625" style="177" customWidth="1"/>
    <col min="12998" max="13000" width="3.85546875" style="177" customWidth="1"/>
    <col min="13001" max="13002" width="4.140625" style="177" customWidth="1"/>
    <col min="13003" max="13006" width="3.85546875" style="177" customWidth="1"/>
    <col min="13007" max="13007" width="4.28515625" style="177" customWidth="1"/>
    <col min="13008" max="13008" width="4.140625" style="177" customWidth="1"/>
    <col min="13009" max="13010" width="3.85546875" style="177" customWidth="1"/>
    <col min="13011" max="13011" width="2.5703125" style="177" customWidth="1"/>
    <col min="13012" max="13012" width="1" style="177" customWidth="1"/>
    <col min="13013" max="13016" width="0" style="177" hidden="1" customWidth="1"/>
    <col min="13017" max="13033" width="5.28515625" style="177" customWidth="1"/>
    <col min="13034" max="13244" width="9.140625" style="177"/>
    <col min="13245" max="13245" width="1" style="177" customWidth="1"/>
    <col min="13246" max="13246" width="2.42578125" style="177" customWidth="1"/>
    <col min="13247" max="13247" width="2" style="177" customWidth="1"/>
    <col min="13248" max="13248" width="24.42578125" style="177" customWidth="1"/>
    <col min="13249" max="13251" width="3.85546875" style="177" customWidth="1"/>
    <col min="13252" max="13252" width="4" style="177" customWidth="1"/>
    <col min="13253" max="13253" width="4.140625" style="177" customWidth="1"/>
    <col min="13254" max="13256" width="3.85546875" style="177" customWidth="1"/>
    <col min="13257" max="13258" width="4.140625" style="177" customWidth="1"/>
    <col min="13259" max="13262" width="3.85546875" style="177" customWidth="1"/>
    <col min="13263" max="13263" width="4.28515625" style="177" customWidth="1"/>
    <col min="13264" max="13264" width="4.140625" style="177" customWidth="1"/>
    <col min="13265" max="13266" width="3.85546875" style="177" customWidth="1"/>
    <col min="13267" max="13267" width="2.5703125" style="177" customWidth="1"/>
    <col min="13268" max="13268" width="1" style="177" customWidth="1"/>
    <col min="13269" max="13272" width="0" style="177" hidden="1" customWidth="1"/>
    <col min="13273" max="13289" width="5.28515625" style="177" customWidth="1"/>
    <col min="13290" max="13500" width="9.140625" style="177"/>
    <col min="13501" max="13501" width="1" style="177" customWidth="1"/>
    <col min="13502" max="13502" width="2.42578125" style="177" customWidth="1"/>
    <col min="13503" max="13503" width="2" style="177" customWidth="1"/>
    <col min="13504" max="13504" width="24.42578125" style="177" customWidth="1"/>
    <col min="13505" max="13507" width="3.85546875" style="177" customWidth="1"/>
    <col min="13508" max="13508" width="4" style="177" customWidth="1"/>
    <col min="13509" max="13509" width="4.140625" style="177" customWidth="1"/>
    <col min="13510" max="13512" width="3.85546875" style="177" customWidth="1"/>
    <col min="13513" max="13514" width="4.140625" style="177" customWidth="1"/>
    <col min="13515" max="13518" width="3.85546875" style="177" customWidth="1"/>
    <col min="13519" max="13519" width="4.28515625" style="177" customWidth="1"/>
    <col min="13520" max="13520" width="4.140625" style="177" customWidth="1"/>
    <col min="13521" max="13522" width="3.85546875" style="177" customWidth="1"/>
    <col min="13523" max="13523" width="2.5703125" style="177" customWidth="1"/>
    <col min="13524" max="13524" width="1" style="177" customWidth="1"/>
    <col min="13525" max="13528" width="0" style="177" hidden="1" customWidth="1"/>
    <col min="13529" max="13545" width="5.28515625" style="177" customWidth="1"/>
    <col min="13546" max="13756" width="9.140625" style="177"/>
    <col min="13757" max="13757" width="1" style="177" customWidth="1"/>
    <col min="13758" max="13758" width="2.42578125" style="177" customWidth="1"/>
    <col min="13759" max="13759" width="2" style="177" customWidth="1"/>
    <col min="13760" max="13760" width="24.42578125" style="177" customWidth="1"/>
    <col min="13761" max="13763" width="3.85546875" style="177" customWidth="1"/>
    <col min="13764" max="13764" width="4" style="177" customWidth="1"/>
    <col min="13765" max="13765" width="4.140625" style="177" customWidth="1"/>
    <col min="13766" max="13768" width="3.85546875" style="177" customWidth="1"/>
    <col min="13769" max="13770" width="4.140625" style="177" customWidth="1"/>
    <col min="13771" max="13774" width="3.85546875" style="177" customWidth="1"/>
    <col min="13775" max="13775" width="4.28515625" style="177" customWidth="1"/>
    <col min="13776" max="13776" width="4.140625" style="177" customWidth="1"/>
    <col min="13777" max="13778" width="3.85546875" style="177" customWidth="1"/>
    <col min="13779" max="13779" width="2.5703125" style="177" customWidth="1"/>
    <col min="13780" max="13780" width="1" style="177" customWidth="1"/>
    <col min="13781" max="13784" width="0" style="177" hidden="1" customWidth="1"/>
    <col min="13785" max="13801" width="5.28515625" style="177" customWidth="1"/>
    <col min="13802" max="14012" width="9.140625" style="177"/>
    <col min="14013" max="14013" width="1" style="177" customWidth="1"/>
    <col min="14014" max="14014" width="2.42578125" style="177" customWidth="1"/>
    <col min="14015" max="14015" width="2" style="177" customWidth="1"/>
    <col min="14016" max="14016" width="24.42578125" style="177" customWidth="1"/>
    <col min="14017" max="14019" width="3.85546875" style="177" customWidth="1"/>
    <col min="14020" max="14020" width="4" style="177" customWidth="1"/>
    <col min="14021" max="14021" width="4.140625" style="177" customWidth="1"/>
    <col min="14022" max="14024" width="3.85546875" style="177" customWidth="1"/>
    <col min="14025" max="14026" width="4.140625" style="177" customWidth="1"/>
    <col min="14027" max="14030" width="3.85546875" style="177" customWidth="1"/>
    <col min="14031" max="14031" width="4.28515625" style="177" customWidth="1"/>
    <col min="14032" max="14032" width="4.140625" style="177" customWidth="1"/>
    <col min="14033" max="14034" width="3.85546875" style="177" customWidth="1"/>
    <col min="14035" max="14035" width="2.5703125" style="177" customWidth="1"/>
    <col min="14036" max="14036" width="1" style="177" customWidth="1"/>
    <col min="14037" max="14040" width="0" style="177" hidden="1" customWidth="1"/>
    <col min="14041" max="14057" width="5.28515625" style="177" customWidth="1"/>
    <col min="14058" max="14268" width="9.140625" style="177"/>
    <col min="14269" max="14269" width="1" style="177" customWidth="1"/>
    <col min="14270" max="14270" width="2.42578125" style="177" customWidth="1"/>
    <col min="14271" max="14271" width="2" style="177" customWidth="1"/>
    <col min="14272" max="14272" width="24.42578125" style="177" customWidth="1"/>
    <col min="14273" max="14275" width="3.85546875" style="177" customWidth="1"/>
    <col min="14276" max="14276" width="4" style="177" customWidth="1"/>
    <col min="14277" max="14277" width="4.140625" style="177" customWidth="1"/>
    <col min="14278" max="14280" width="3.85546875" style="177" customWidth="1"/>
    <col min="14281" max="14282" width="4.140625" style="177" customWidth="1"/>
    <col min="14283" max="14286" width="3.85546875" style="177" customWidth="1"/>
    <col min="14287" max="14287" width="4.28515625" style="177" customWidth="1"/>
    <col min="14288" max="14288" width="4.140625" style="177" customWidth="1"/>
    <col min="14289" max="14290" width="3.85546875" style="177" customWidth="1"/>
    <col min="14291" max="14291" width="2.5703125" style="177" customWidth="1"/>
    <col min="14292" max="14292" width="1" style="177" customWidth="1"/>
    <col min="14293" max="14296" width="0" style="177" hidden="1" customWidth="1"/>
    <col min="14297" max="14313" width="5.28515625" style="177" customWidth="1"/>
    <col min="14314" max="14524" width="9.140625" style="177"/>
    <col min="14525" max="14525" width="1" style="177" customWidth="1"/>
    <col min="14526" max="14526" width="2.42578125" style="177" customWidth="1"/>
    <col min="14527" max="14527" width="2" style="177" customWidth="1"/>
    <col min="14528" max="14528" width="24.42578125" style="177" customWidth="1"/>
    <col min="14529" max="14531" width="3.85546875" style="177" customWidth="1"/>
    <col min="14532" max="14532" width="4" style="177" customWidth="1"/>
    <col min="14533" max="14533" width="4.140625" style="177" customWidth="1"/>
    <col min="14534" max="14536" width="3.85546875" style="177" customWidth="1"/>
    <col min="14537" max="14538" width="4.140625" style="177" customWidth="1"/>
    <col min="14539" max="14542" width="3.85546875" style="177" customWidth="1"/>
    <col min="14543" max="14543" width="4.28515625" style="177" customWidth="1"/>
    <col min="14544" max="14544" width="4.140625" style="177" customWidth="1"/>
    <col min="14545" max="14546" width="3.85546875" style="177" customWidth="1"/>
    <col min="14547" max="14547" width="2.5703125" style="177" customWidth="1"/>
    <col min="14548" max="14548" width="1" style="177" customWidth="1"/>
    <col min="14549" max="14552" width="0" style="177" hidden="1" customWidth="1"/>
    <col min="14553" max="14569" width="5.28515625" style="177" customWidth="1"/>
    <col min="14570" max="14780" width="9.140625" style="177"/>
    <col min="14781" max="14781" width="1" style="177" customWidth="1"/>
    <col min="14782" max="14782" width="2.42578125" style="177" customWidth="1"/>
    <col min="14783" max="14783" width="2" style="177" customWidth="1"/>
    <col min="14784" max="14784" width="24.42578125" style="177" customWidth="1"/>
    <col min="14785" max="14787" width="3.85546875" style="177" customWidth="1"/>
    <col min="14788" max="14788" width="4" style="177" customWidth="1"/>
    <col min="14789" max="14789" width="4.140625" style="177" customWidth="1"/>
    <col min="14790" max="14792" width="3.85546875" style="177" customWidth="1"/>
    <col min="14793" max="14794" width="4.140625" style="177" customWidth="1"/>
    <col min="14795" max="14798" width="3.85546875" style="177" customWidth="1"/>
    <col min="14799" max="14799" width="4.28515625" style="177" customWidth="1"/>
    <col min="14800" max="14800" width="4.140625" style="177" customWidth="1"/>
    <col min="14801" max="14802" width="3.85546875" style="177" customWidth="1"/>
    <col min="14803" max="14803" width="2.5703125" style="177" customWidth="1"/>
    <col min="14804" max="14804" width="1" style="177" customWidth="1"/>
    <col min="14805" max="14808" width="0" style="177" hidden="1" customWidth="1"/>
    <col min="14809" max="14825" width="5.28515625" style="177" customWidth="1"/>
    <col min="14826" max="15036" width="9.140625" style="177"/>
    <col min="15037" max="15037" width="1" style="177" customWidth="1"/>
    <col min="15038" max="15038" width="2.42578125" style="177" customWidth="1"/>
    <col min="15039" max="15039" width="2" style="177" customWidth="1"/>
    <col min="15040" max="15040" width="24.42578125" style="177" customWidth="1"/>
    <col min="15041" max="15043" width="3.85546875" style="177" customWidth="1"/>
    <col min="15044" max="15044" width="4" style="177" customWidth="1"/>
    <col min="15045" max="15045" width="4.140625" style="177" customWidth="1"/>
    <col min="15046" max="15048" width="3.85546875" style="177" customWidth="1"/>
    <col min="15049" max="15050" width="4.140625" style="177" customWidth="1"/>
    <col min="15051" max="15054" width="3.85546875" style="177" customWidth="1"/>
    <col min="15055" max="15055" width="4.28515625" style="177" customWidth="1"/>
    <col min="15056" max="15056" width="4.140625" style="177" customWidth="1"/>
    <col min="15057" max="15058" width="3.85546875" style="177" customWidth="1"/>
    <col min="15059" max="15059" width="2.5703125" style="177" customWidth="1"/>
    <col min="15060" max="15060" width="1" style="177" customWidth="1"/>
    <col min="15061" max="15064" width="0" style="177" hidden="1" customWidth="1"/>
    <col min="15065" max="15081" width="5.28515625" style="177" customWidth="1"/>
    <col min="15082" max="15292" width="9.140625" style="177"/>
    <col min="15293" max="15293" width="1" style="177" customWidth="1"/>
    <col min="15294" max="15294" width="2.42578125" style="177" customWidth="1"/>
    <col min="15295" max="15295" width="2" style="177" customWidth="1"/>
    <col min="15296" max="15296" width="24.42578125" style="177" customWidth="1"/>
    <col min="15297" max="15299" width="3.85546875" style="177" customWidth="1"/>
    <col min="15300" max="15300" width="4" style="177" customWidth="1"/>
    <col min="15301" max="15301" width="4.140625" style="177" customWidth="1"/>
    <col min="15302" max="15304" width="3.85546875" style="177" customWidth="1"/>
    <col min="15305" max="15306" width="4.140625" style="177" customWidth="1"/>
    <col min="15307" max="15310" width="3.85546875" style="177" customWidth="1"/>
    <col min="15311" max="15311" width="4.28515625" style="177" customWidth="1"/>
    <col min="15312" max="15312" width="4.140625" style="177" customWidth="1"/>
    <col min="15313" max="15314" width="3.85546875" style="177" customWidth="1"/>
    <col min="15315" max="15315" width="2.5703125" style="177" customWidth="1"/>
    <col min="15316" max="15316" width="1" style="177" customWidth="1"/>
    <col min="15317" max="15320" width="0" style="177" hidden="1" customWidth="1"/>
    <col min="15321" max="15337" width="5.28515625" style="177" customWidth="1"/>
    <col min="15338" max="15548" width="9.140625" style="177"/>
    <col min="15549" max="15549" width="1" style="177" customWidth="1"/>
    <col min="15550" max="15550" width="2.42578125" style="177" customWidth="1"/>
    <col min="15551" max="15551" width="2" style="177" customWidth="1"/>
    <col min="15552" max="15552" width="24.42578125" style="177" customWidth="1"/>
    <col min="15553" max="15555" width="3.85546875" style="177" customWidth="1"/>
    <col min="15556" max="15556" width="4" style="177" customWidth="1"/>
    <col min="15557" max="15557" width="4.140625" style="177" customWidth="1"/>
    <col min="15558" max="15560" width="3.85546875" style="177" customWidth="1"/>
    <col min="15561" max="15562" width="4.140625" style="177" customWidth="1"/>
    <col min="15563" max="15566" width="3.85546875" style="177" customWidth="1"/>
    <col min="15567" max="15567" width="4.28515625" style="177" customWidth="1"/>
    <col min="15568" max="15568" width="4.140625" style="177" customWidth="1"/>
    <col min="15569" max="15570" width="3.85546875" style="177" customWidth="1"/>
    <col min="15571" max="15571" width="2.5703125" style="177" customWidth="1"/>
    <col min="15572" max="15572" width="1" style="177" customWidth="1"/>
    <col min="15573" max="15576" width="0" style="177" hidden="1" customWidth="1"/>
    <col min="15577" max="15593" width="5.28515625" style="177" customWidth="1"/>
    <col min="15594" max="15804" width="9.140625" style="177"/>
    <col min="15805" max="15805" width="1" style="177" customWidth="1"/>
    <col min="15806" max="15806" width="2.42578125" style="177" customWidth="1"/>
    <col min="15807" max="15807" width="2" style="177" customWidth="1"/>
    <col min="15808" max="15808" width="24.42578125" style="177" customWidth="1"/>
    <col min="15809" max="15811" width="3.85546875" style="177" customWidth="1"/>
    <col min="15812" max="15812" width="4" style="177" customWidth="1"/>
    <col min="15813" max="15813" width="4.140625" style="177" customWidth="1"/>
    <col min="15814" max="15816" width="3.85546875" style="177" customWidth="1"/>
    <col min="15817" max="15818" width="4.140625" style="177" customWidth="1"/>
    <col min="15819" max="15822" width="3.85546875" style="177" customWidth="1"/>
    <col min="15823" max="15823" width="4.28515625" style="177" customWidth="1"/>
    <col min="15824" max="15824" width="4.140625" style="177" customWidth="1"/>
    <col min="15825" max="15826" width="3.85546875" style="177" customWidth="1"/>
    <col min="15827" max="15827" width="2.5703125" style="177" customWidth="1"/>
    <col min="15828" max="15828" width="1" style="177" customWidth="1"/>
    <col min="15829" max="15832" width="0" style="177" hidden="1" customWidth="1"/>
    <col min="15833" max="15849" width="5.28515625" style="177" customWidth="1"/>
    <col min="15850" max="16060" width="9.140625" style="177"/>
    <col min="16061" max="16061" width="1" style="177" customWidth="1"/>
    <col min="16062" max="16062" width="2.42578125" style="177" customWidth="1"/>
    <col min="16063" max="16063" width="2" style="177" customWidth="1"/>
    <col min="16064" max="16064" width="24.42578125" style="177" customWidth="1"/>
    <col min="16065" max="16067" width="3.85546875" style="177" customWidth="1"/>
    <col min="16068" max="16068" width="4" style="177" customWidth="1"/>
    <col min="16069" max="16069" width="4.140625" style="177" customWidth="1"/>
    <col min="16070" max="16072" width="3.85546875" style="177" customWidth="1"/>
    <col min="16073" max="16074" width="4.140625" style="177" customWidth="1"/>
    <col min="16075" max="16078" width="3.85546875" style="177" customWidth="1"/>
    <col min="16079" max="16079" width="4.28515625" style="177" customWidth="1"/>
    <col min="16080" max="16080" width="4.140625" style="177" customWidth="1"/>
    <col min="16081" max="16082" width="3.85546875" style="177" customWidth="1"/>
    <col min="16083" max="16083" width="2.5703125" style="177" customWidth="1"/>
    <col min="16084" max="16084" width="1" style="177" customWidth="1"/>
    <col min="16085" max="16088" width="0" style="177" hidden="1" customWidth="1"/>
    <col min="16089" max="16105" width="5.28515625" style="177" customWidth="1"/>
    <col min="16106" max="16384" width="9.140625" style="177"/>
  </cols>
  <sheetData>
    <row r="1" spans="1:16" ht="13.5" customHeight="1" x14ac:dyDescent="0.2">
      <c r="A1" s="176"/>
      <c r="B1" s="1438" t="s">
        <v>389</v>
      </c>
      <c r="C1" s="1438"/>
      <c r="D1" s="1438"/>
      <c r="E1" s="1438"/>
      <c r="F1" s="1438"/>
      <c r="G1" s="235"/>
      <c r="H1" s="235"/>
      <c r="I1" s="235"/>
      <c r="J1" s="235"/>
      <c r="K1" s="235"/>
      <c r="L1" s="235"/>
      <c r="M1" s="235"/>
      <c r="N1" s="235"/>
      <c r="O1" s="1094"/>
    </row>
    <row r="2" spans="1:16" ht="6" customHeight="1" x14ac:dyDescent="0.2">
      <c r="A2" s="176"/>
      <c r="B2" s="174"/>
      <c r="C2" s="174"/>
      <c r="D2" s="174"/>
      <c r="E2" s="174"/>
      <c r="F2" s="174"/>
      <c r="G2" s="174"/>
      <c r="H2" s="174"/>
      <c r="I2" s="174"/>
      <c r="J2" s="174"/>
      <c r="K2" s="174"/>
      <c r="L2" s="174"/>
      <c r="M2" s="174"/>
      <c r="N2" s="236"/>
      <c r="O2" s="1094"/>
    </row>
    <row r="3" spans="1:16" ht="19.5" customHeight="1" thickBot="1" x14ac:dyDescent="0.25">
      <c r="A3" s="176"/>
      <c r="B3" s="178"/>
      <c r="C3" s="178"/>
      <c r="D3" s="178"/>
      <c r="E3" s="178"/>
      <c r="F3" s="178"/>
      <c r="G3" s="178"/>
      <c r="H3" s="178"/>
      <c r="I3" s="178"/>
      <c r="J3" s="178"/>
      <c r="K3" s="178"/>
      <c r="L3" s="178"/>
      <c r="M3" s="1231" t="s">
        <v>70</v>
      </c>
      <c r="N3" s="237"/>
      <c r="O3" s="1094"/>
    </row>
    <row r="4" spans="1:16" s="1098" customFormat="1" ht="13.5" customHeight="1" thickBot="1" x14ac:dyDescent="0.25">
      <c r="A4" s="1095"/>
      <c r="B4" s="1096"/>
      <c r="C4" s="1226" t="s">
        <v>454</v>
      </c>
      <c r="D4" s="1227"/>
      <c r="E4" s="1227"/>
      <c r="F4" s="1227"/>
      <c r="G4" s="1227"/>
      <c r="H4" s="1227"/>
      <c r="I4" s="1227"/>
      <c r="J4" s="1227"/>
      <c r="K4" s="1227"/>
      <c r="L4" s="1227"/>
      <c r="M4" s="396"/>
      <c r="N4" s="237"/>
      <c r="O4" s="1097"/>
    </row>
    <row r="5" spans="1:16" s="1102" customFormat="1" ht="4.5" customHeight="1" x14ac:dyDescent="0.2">
      <c r="A5" s="1099"/>
      <c r="B5" s="208"/>
      <c r="C5" s="1100"/>
      <c r="D5" s="1100"/>
      <c r="E5" s="1100"/>
      <c r="F5" s="1100"/>
      <c r="G5" s="1100"/>
      <c r="H5" s="1100"/>
      <c r="I5" s="1100"/>
      <c r="J5" s="1100"/>
      <c r="K5" s="1100"/>
      <c r="L5" s="1100"/>
      <c r="M5" s="1100"/>
      <c r="N5" s="237"/>
      <c r="O5" s="1101"/>
    </row>
    <row r="6" spans="1:16" s="1102" customFormat="1" ht="13.5" customHeight="1" x14ac:dyDescent="0.2">
      <c r="A6" s="1099"/>
      <c r="B6" s="208"/>
      <c r="C6" s="1103"/>
      <c r="D6" s="1103"/>
      <c r="E6" s="1160">
        <v>2006</v>
      </c>
      <c r="F6" s="1160">
        <v>2007</v>
      </c>
      <c r="G6" s="1160">
        <v>2008</v>
      </c>
      <c r="H6" s="1160">
        <v>2009</v>
      </c>
      <c r="I6" s="1160">
        <v>2010</v>
      </c>
      <c r="J6" s="1160">
        <v>2011</v>
      </c>
      <c r="K6" s="1160">
        <v>2012</v>
      </c>
      <c r="L6" s="1160">
        <v>2013</v>
      </c>
      <c r="M6" s="1160">
        <v>2014</v>
      </c>
      <c r="N6" s="237"/>
      <c r="O6" s="1101"/>
    </row>
    <row r="7" spans="1:16" s="1102" customFormat="1" ht="3" customHeight="1" x14ac:dyDescent="0.2">
      <c r="A7" s="1099"/>
      <c r="B7" s="208"/>
      <c r="C7" s="1103"/>
      <c r="D7" s="1103"/>
      <c r="E7" s="1162"/>
      <c r="F7" s="1162"/>
      <c r="G7" s="1214"/>
      <c r="H7" s="1163"/>
      <c r="I7" s="1164"/>
      <c r="J7" s="1165"/>
      <c r="K7" s="1165"/>
      <c r="L7" s="1165"/>
      <c r="M7" s="1165"/>
      <c r="N7" s="237"/>
      <c r="O7" s="1101"/>
    </row>
    <row r="8" spans="1:16" s="1239" customFormat="1" ht="18.75" customHeight="1" x14ac:dyDescent="0.2">
      <c r="A8" s="1232"/>
      <c r="B8" s="1233"/>
      <c r="C8" s="1234" t="s">
        <v>393</v>
      </c>
      <c r="D8" s="1235"/>
      <c r="E8" s="1236">
        <v>330967</v>
      </c>
      <c r="F8" s="1236">
        <v>341720</v>
      </c>
      <c r="G8" s="1236">
        <v>343663</v>
      </c>
      <c r="H8" s="1236">
        <v>336378</v>
      </c>
      <c r="I8" s="1236">
        <v>283311</v>
      </c>
      <c r="J8" s="1236">
        <v>281015</v>
      </c>
      <c r="K8" s="1236">
        <v>268026</v>
      </c>
      <c r="L8" s="1236">
        <v>265860</v>
      </c>
      <c r="M8" s="1236">
        <v>270181</v>
      </c>
      <c r="N8" s="1237"/>
      <c r="O8" s="1238"/>
    </row>
    <row r="9" spans="1:16" s="1239" customFormat="1" ht="18.75" customHeight="1" x14ac:dyDescent="0.2">
      <c r="A9" s="1232"/>
      <c r="B9" s="1233"/>
      <c r="C9" s="1234" t="s">
        <v>394</v>
      </c>
      <c r="D9" s="1235"/>
      <c r="E9" s="1236">
        <v>384854</v>
      </c>
      <c r="F9" s="1236">
        <v>397332</v>
      </c>
      <c r="G9" s="1236">
        <v>400210</v>
      </c>
      <c r="H9" s="1236">
        <v>390129</v>
      </c>
      <c r="I9" s="1236">
        <v>337570</v>
      </c>
      <c r="J9" s="1236">
        <v>334499</v>
      </c>
      <c r="K9" s="1236">
        <v>319177</v>
      </c>
      <c r="L9" s="1236">
        <v>315112</v>
      </c>
      <c r="M9" s="1236">
        <v>318886</v>
      </c>
      <c r="N9" s="1240"/>
      <c r="O9" s="1238"/>
    </row>
    <row r="10" spans="1:16" s="1239" customFormat="1" ht="18.75" customHeight="1" x14ac:dyDescent="0.2">
      <c r="A10" s="1232"/>
      <c r="B10" s="1233"/>
      <c r="C10" s="1234" t="s">
        <v>499</v>
      </c>
      <c r="D10" s="1235"/>
      <c r="E10" s="1236">
        <v>2990993</v>
      </c>
      <c r="F10" s="1236">
        <v>3094177</v>
      </c>
      <c r="G10" s="1236">
        <v>3138017</v>
      </c>
      <c r="H10" s="1236">
        <v>2998781</v>
      </c>
      <c r="I10" s="1236">
        <v>2779077</v>
      </c>
      <c r="J10" s="1236">
        <v>2735237</v>
      </c>
      <c r="K10" s="1236">
        <v>2559732</v>
      </c>
      <c r="L10" s="1236">
        <v>2555676</v>
      </c>
      <c r="M10" s="1236">
        <v>2636881</v>
      </c>
      <c r="N10" s="1240"/>
      <c r="O10" s="1238"/>
    </row>
    <row r="11" spans="1:16" s="1239" customFormat="1" ht="18.75" customHeight="1" x14ac:dyDescent="0.2">
      <c r="A11" s="1232"/>
      <c r="B11" s="1233"/>
      <c r="C11" s="1234" t="s">
        <v>500</v>
      </c>
      <c r="D11" s="1235"/>
      <c r="E11" s="1236">
        <v>2765576</v>
      </c>
      <c r="F11" s="1236">
        <v>2848902</v>
      </c>
      <c r="G11" s="1236">
        <v>2894365</v>
      </c>
      <c r="H11" s="1236">
        <v>2759400</v>
      </c>
      <c r="I11" s="1236">
        <v>2599509</v>
      </c>
      <c r="J11" s="1236">
        <v>2553741</v>
      </c>
      <c r="K11" s="1236">
        <v>2387386</v>
      </c>
      <c r="L11" s="1236">
        <v>2384121</v>
      </c>
      <c r="M11" s="1236">
        <v>2458163</v>
      </c>
      <c r="N11" s="1240"/>
      <c r="O11" s="1238"/>
    </row>
    <row r="12" spans="1:16" s="1178" customFormat="1" ht="18.75" customHeight="1" x14ac:dyDescent="0.2">
      <c r="A12" s="1172"/>
      <c r="B12" s="1173"/>
      <c r="C12" s="1174" t="s">
        <v>501</v>
      </c>
      <c r="D12" s="1175"/>
      <c r="E12" s="1216"/>
      <c r="F12" s="1216"/>
      <c r="G12" s="1216"/>
      <c r="H12" s="1216"/>
      <c r="I12" s="1216"/>
      <c r="J12" s="1216"/>
      <c r="K12" s="1216"/>
      <c r="L12" s="1216"/>
      <c r="M12" s="1216"/>
      <c r="N12" s="1104"/>
      <c r="O12" s="1177"/>
    </row>
    <row r="13" spans="1:16" s="1239" customFormat="1" ht="13.5" customHeight="1" x14ac:dyDescent="0.2">
      <c r="A13" s="1232"/>
      <c r="B13" s="1233"/>
      <c r="D13" s="1234" t="s">
        <v>455</v>
      </c>
      <c r="E13" s="1241">
        <v>789.21641020299899</v>
      </c>
      <c r="F13" s="1241">
        <v>808.47849558853909</v>
      </c>
      <c r="G13" s="1241">
        <v>846.1337237422581</v>
      </c>
      <c r="H13" s="1241">
        <v>870.33975224698497</v>
      </c>
      <c r="I13" s="1241">
        <v>900.04</v>
      </c>
      <c r="J13" s="1241">
        <v>906.11</v>
      </c>
      <c r="K13" s="1241">
        <v>915.01</v>
      </c>
      <c r="L13" s="1241">
        <v>912.18298170177309</v>
      </c>
      <c r="M13" s="1241">
        <v>909.49144915721399</v>
      </c>
      <c r="N13" s="1240"/>
      <c r="O13" s="1238"/>
    </row>
    <row r="14" spans="1:16" s="1239" customFormat="1" ht="13.5" customHeight="1" x14ac:dyDescent="0.2">
      <c r="A14" s="1232"/>
      <c r="B14" s="1233"/>
      <c r="C14" s="1234"/>
      <c r="D14" s="1234" t="s">
        <v>456</v>
      </c>
      <c r="E14" s="1241">
        <v>565</v>
      </c>
      <c r="F14" s="1241">
        <v>583.36</v>
      </c>
      <c r="G14" s="1241">
        <v>600</v>
      </c>
      <c r="H14" s="1241">
        <v>615.5</v>
      </c>
      <c r="I14" s="1241">
        <v>634</v>
      </c>
      <c r="J14" s="1241">
        <v>641.92999999999995</v>
      </c>
      <c r="K14" s="1241">
        <v>641.92999999999995</v>
      </c>
      <c r="L14" s="1241">
        <v>641.92999999999995</v>
      </c>
      <c r="M14" s="1216">
        <v>641.92999999999995</v>
      </c>
      <c r="N14" s="1104"/>
      <c r="O14" s="1238"/>
      <c r="P14" s="1242"/>
    </row>
    <row r="15" spans="1:16" s="1171" customFormat="1" ht="18.75" customHeight="1" x14ac:dyDescent="0.2">
      <c r="A15" s="1166"/>
      <c r="B15" s="1167"/>
      <c r="C15" s="1168" t="s">
        <v>502</v>
      </c>
      <c r="D15" s="1169"/>
      <c r="E15" s="1216"/>
      <c r="F15" s="1216"/>
      <c r="G15" s="1216"/>
      <c r="H15" s="1216"/>
      <c r="I15" s="1216"/>
      <c r="J15" s="1216"/>
      <c r="K15" s="1216"/>
      <c r="L15" s="1216"/>
      <c r="M15" s="1216"/>
      <c r="N15" s="1104"/>
      <c r="O15" s="1216">
        <f t="shared" ref="O15" si="0">0.666666666666667*O13</f>
        <v>0</v>
      </c>
    </row>
    <row r="16" spans="1:16" s="1239" customFormat="1" ht="13.5" customHeight="1" x14ac:dyDescent="0.2">
      <c r="A16" s="1232"/>
      <c r="B16" s="1233"/>
      <c r="D16" s="1234" t="s">
        <v>457</v>
      </c>
      <c r="E16" s="1241">
        <v>935.96967052376601</v>
      </c>
      <c r="F16" s="1241">
        <v>965.24629620701603</v>
      </c>
      <c r="G16" s="1241">
        <v>1010.3760072203901</v>
      </c>
      <c r="H16" s="1241">
        <v>1036.4416794790202</v>
      </c>
      <c r="I16" s="1241">
        <v>1076.26</v>
      </c>
      <c r="J16" s="1241">
        <v>1084.55</v>
      </c>
      <c r="K16" s="1241">
        <v>1095.5899999999999</v>
      </c>
      <c r="L16" s="1241">
        <v>1093.8178723953499</v>
      </c>
      <c r="M16" s="1241">
        <v>1093.21</v>
      </c>
      <c r="N16" s="1104"/>
      <c r="O16" s="1238"/>
      <c r="P16" s="1243"/>
    </row>
    <row r="17" spans="1:18" s="1239" customFormat="1" ht="13.5" customHeight="1" x14ac:dyDescent="0.2">
      <c r="A17" s="1232"/>
      <c r="B17" s="1233"/>
      <c r="C17" s="1234"/>
      <c r="D17" s="1235" t="s">
        <v>458</v>
      </c>
      <c r="E17" s="1241">
        <v>667</v>
      </c>
      <c r="F17" s="1241">
        <v>693</v>
      </c>
      <c r="G17" s="1241">
        <v>721.82</v>
      </c>
      <c r="H17" s="1241">
        <v>740</v>
      </c>
      <c r="I17" s="1241">
        <v>768.375</v>
      </c>
      <c r="J17" s="1241">
        <v>776</v>
      </c>
      <c r="K17" s="1241">
        <v>783.62</v>
      </c>
      <c r="L17" s="1241">
        <v>785.45</v>
      </c>
      <c r="M17" s="1241">
        <v>786.99</v>
      </c>
      <c r="N17" s="1104"/>
      <c r="O17" s="1238"/>
    </row>
    <row r="18" spans="1:18" s="1178" customFormat="1" ht="18.75" customHeight="1" x14ac:dyDescent="0.2">
      <c r="A18" s="1172"/>
      <c r="B18" s="1173"/>
      <c r="C18" s="1174" t="s">
        <v>504</v>
      </c>
      <c r="D18" s="1175"/>
      <c r="E18" s="1215">
        <v>2093110</v>
      </c>
      <c r="F18" s="1215">
        <v>2153028</v>
      </c>
      <c r="G18" s="1215">
        <v>2171074</v>
      </c>
      <c r="H18" s="1215">
        <v>2082235</v>
      </c>
      <c r="I18" s="1215">
        <v>2073784</v>
      </c>
      <c r="J18" s="1215">
        <v>2038354</v>
      </c>
      <c r="K18" s="1215">
        <v>1910957</v>
      </c>
      <c r="L18" s="1215">
        <v>1890511</v>
      </c>
      <c r="M18" s="1215">
        <v>1928307</v>
      </c>
      <c r="N18" s="1104"/>
      <c r="O18" s="1177"/>
      <c r="P18" s="1244"/>
    </row>
    <row r="19" spans="1:18" s="1171" customFormat="1" ht="21" customHeight="1" thickBot="1" x14ac:dyDescent="0.25">
      <c r="A19" s="1166"/>
      <c r="B19" s="1167"/>
      <c r="C19" s="1168"/>
      <c r="D19" s="1169"/>
      <c r="E19" s="1176"/>
      <c r="F19" s="1176"/>
      <c r="G19" s="1176"/>
      <c r="H19" s="1176"/>
      <c r="I19" s="1176"/>
      <c r="J19" s="1176"/>
      <c r="K19" s="1176"/>
      <c r="L19" s="1176"/>
      <c r="M19" s="1231"/>
      <c r="N19" s="1104"/>
      <c r="O19" s="1170"/>
    </row>
    <row r="20" spans="1:18" s="206" customFormat="1" ht="13.5" customHeight="1" thickBot="1" x14ac:dyDescent="0.25">
      <c r="A20" s="205"/>
      <c r="B20" s="179"/>
      <c r="C20" s="1245" t="s">
        <v>505</v>
      </c>
      <c r="D20" s="1227"/>
      <c r="E20" s="1227"/>
      <c r="F20" s="1227"/>
      <c r="G20" s="1227"/>
      <c r="H20" s="1227"/>
      <c r="I20" s="1227"/>
      <c r="J20" s="1227"/>
      <c r="K20" s="1227"/>
      <c r="L20" s="1227"/>
      <c r="M20" s="396"/>
      <c r="N20" s="1104"/>
      <c r="O20" s="1105"/>
      <c r="P20" s="1246"/>
    </row>
    <row r="21" spans="1:18" s="206" customFormat="1" ht="6" customHeight="1" x14ac:dyDescent="0.2">
      <c r="A21" s="205"/>
      <c r="B21" s="179"/>
      <c r="C21" s="207"/>
      <c r="D21" s="207"/>
      <c r="E21" s="207"/>
      <c r="F21" s="207"/>
      <c r="G21" s="207"/>
      <c r="H21" s="207"/>
      <c r="I21" s="207"/>
      <c r="J21" s="207"/>
      <c r="K21" s="207"/>
      <c r="L21" s="207"/>
      <c r="M21" s="207"/>
      <c r="N21" s="1104"/>
      <c r="O21" s="1105"/>
      <c r="P21" s="1246"/>
    </row>
    <row r="22" spans="1:18" s="1108" customFormat="1" ht="13.5" customHeight="1" x14ac:dyDescent="0.2">
      <c r="A22" s="1106"/>
      <c r="B22" s="1107"/>
      <c r="C22" s="1217"/>
      <c r="D22" s="1217"/>
      <c r="E22" s="1218">
        <v>2006</v>
      </c>
      <c r="F22" s="1218">
        <v>2007</v>
      </c>
      <c r="G22" s="1218">
        <v>2008</v>
      </c>
      <c r="H22" s="1218">
        <v>2009</v>
      </c>
      <c r="I22" s="1218">
        <v>2010</v>
      </c>
      <c r="J22" s="1218">
        <v>2011</v>
      </c>
      <c r="K22" s="1218">
        <v>2012</v>
      </c>
      <c r="L22" s="1218">
        <v>2013</v>
      </c>
      <c r="M22" s="1218">
        <v>2014</v>
      </c>
      <c r="N22" s="1104"/>
      <c r="O22" s="1095"/>
      <c r="P22" s="1247"/>
    </row>
    <row r="23" spans="1:18" s="1108" customFormat="1" ht="18.75" customHeight="1" x14ac:dyDescent="0.2">
      <c r="A23" s="1106"/>
      <c r="B23" s="1248"/>
      <c r="C23" s="1234" t="s">
        <v>68</v>
      </c>
      <c r="D23" s="1234"/>
      <c r="E23" s="1249">
        <v>100</v>
      </c>
      <c r="F23" s="1249">
        <v>100</v>
      </c>
      <c r="G23" s="1249">
        <v>100</v>
      </c>
      <c r="H23" s="1249">
        <v>100</v>
      </c>
      <c r="I23" s="1249">
        <v>100</v>
      </c>
      <c r="J23" s="1249">
        <v>100</v>
      </c>
      <c r="K23" s="1249">
        <v>100</v>
      </c>
      <c r="L23" s="1249">
        <v>100</v>
      </c>
      <c r="M23" s="1249">
        <v>100</v>
      </c>
      <c r="N23" s="1240"/>
      <c r="O23" s="1095"/>
      <c r="P23" s="1247"/>
      <c r="Q23" s="1250"/>
      <c r="R23" s="1250"/>
    </row>
    <row r="24" spans="1:18" s="1108" customFormat="1" ht="18.75" customHeight="1" x14ac:dyDescent="0.2">
      <c r="A24" s="1106"/>
      <c r="B24" s="1248"/>
      <c r="C24" s="1251"/>
      <c r="D24" s="1252" t="s">
        <v>578</v>
      </c>
      <c r="E24" s="1253">
        <v>0.76584603771421467</v>
      </c>
      <c r="F24" s="1253">
        <v>0.65600633154794086</v>
      </c>
      <c r="G24" s="1253">
        <v>0.69596890755450991</v>
      </c>
      <c r="H24" s="1253">
        <v>0.70515575811567854</v>
      </c>
      <c r="I24" s="1253">
        <v>0.73686555591131964</v>
      </c>
      <c r="J24" s="1253">
        <v>0.70188985818949989</v>
      </c>
      <c r="K24" s="1253">
        <v>0.54716040183007786</v>
      </c>
      <c r="L24" s="1253">
        <v>0.51753203234469414</v>
      </c>
      <c r="M24" s="1253">
        <v>0.75470347823245987</v>
      </c>
      <c r="N24" s="1240"/>
      <c r="O24" s="1095"/>
      <c r="P24" s="1247"/>
      <c r="Q24" s="1250"/>
      <c r="R24" s="1250"/>
    </row>
    <row r="25" spans="1:18" s="1108" customFormat="1" ht="18.75" customHeight="1" x14ac:dyDescent="0.2">
      <c r="A25" s="1106"/>
      <c r="B25" s="1248"/>
      <c r="C25" s="1251"/>
      <c r="D25" s="1252" t="s">
        <v>577</v>
      </c>
      <c r="E25" s="1253">
        <v>7.7964368810048201</v>
      </c>
      <c r="F25" s="1253">
        <v>10.266238989924888</v>
      </c>
      <c r="G25" s="1253">
        <v>11.196301922458654</v>
      </c>
      <c r="H25" s="1253">
        <v>14.60925399870812</v>
      </c>
      <c r="I25" s="1253">
        <v>14.877200325588394</v>
      </c>
      <c r="J25" s="1253">
        <v>15.326631193600326</v>
      </c>
      <c r="K25" s="1253">
        <v>14.410266688366091</v>
      </c>
      <c r="L25" s="1253">
        <v>14.163154829567242</v>
      </c>
      <c r="M25" s="1253">
        <v>20.369215067932647</v>
      </c>
      <c r="N25" s="1240"/>
      <c r="O25" s="1095"/>
      <c r="P25" s="1247"/>
      <c r="Q25" s="1250"/>
      <c r="R25" s="1250"/>
    </row>
    <row r="26" spans="1:18" s="1108" customFormat="1" ht="18.75" customHeight="1" x14ac:dyDescent="0.2">
      <c r="A26" s="1106"/>
      <c r="B26" s="1248"/>
      <c r="C26" s="1251"/>
      <c r="D26" s="1252" t="s">
        <v>576</v>
      </c>
      <c r="E26" s="1253">
        <v>46.408119974583272</v>
      </c>
      <c r="F26" s="1253">
        <v>41.815666122317033</v>
      </c>
      <c r="G26" s="1253">
        <v>36.386737623867269</v>
      </c>
      <c r="H26" s="1253">
        <v>30.884602362365438</v>
      </c>
      <c r="I26" s="1253">
        <v>0</v>
      </c>
      <c r="J26" s="1253">
        <v>26.557457634934856</v>
      </c>
      <c r="K26" s="1253">
        <v>26.889930019356793</v>
      </c>
      <c r="L26" s="1253">
        <v>27.177043667029711</v>
      </c>
      <c r="M26" s="1253">
        <v>20.476303825065202</v>
      </c>
      <c r="N26" s="1240"/>
      <c r="O26" s="1095"/>
      <c r="P26" s="1247"/>
      <c r="Q26" s="1250"/>
      <c r="R26" s="1250"/>
    </row>
    <row r="27" spans="1:18" s="1108" customFormat="1" ht="18.75" customHeight="1" x14ac:dyDescent="0.2">
      <c r="A27" s="1106"/>
      <c r="B27" s="1248"/>
      <c r="C27" s="1251"/>
      <c r="D27" s="1252" t="s">
        <v>506</v>
      </c>
      <c r="E27" s="1253">
        <v>14.193329543120045</v>
      </c>
      <c r="F27" s="1253">
        <v>14.984477675162609</v>
      </c>
      <c r="G27" s="1253">
        <v>16.906194814179525</v>
      </c>
      <c r="H27" s="1253">
        <v>17.33032054499132</v>
      </c>
      <c r="I27" s="1253">
        <v>46.054651786299829</v>
      </c>
      <c r="J27" s="1253">
        <v>18.7262369539344</v>
      </c>
      <c r="K27" s="1253">
        <v>18.843176481731405</v>
      </c>
      <c r="L27" s="1253">
        <v>18.937631148403792</v>
      </c>
      <c r="M27" s="1253">
        <v>19.414076700442408</v>
      </c>
      <c r="N27" s="1240"/>
      <c r="O27" s="1095"/>
      <c r="P27" s="1247"/>
      <c r="Q27" s="1250"/>
      <c r="R27" s="1250"/>
    </row>
    <row r="28" spans="1:18" s="1108" customFormat="1" ht="18.75" customHeight="1" x14ac:dyDescent="0.2">
      <c r="A28" s="1106"/>
      <c r="B28" s="1248"/>
      <c r="C28" s="1251"/>
      <c r="D28" s="1252" t="s">
        <v>507</v>
      </c>
      <c r="E28" s="1253">
        <v>11.87271571967073</v>
      </c>
      <c r="F28" s="1253">
        <v>12.35859450039665</v>
      </c>
      <c r="G28" s="1253">
        <v>13.25933616265498</v>
      </c>
      <c r="H28" s="1253">
        <v>13.451171457592443</v>
      </c>
      <c r="I28" s="1253">
        <v>14.092258402996647</v>
      </c>
      <c r="J28" s="1253">
        <v>14.245366604623142</v>
      </c>
      <c r="K28" s="1253">
        <v>14.300269446146615</v>
      </c>
      <c r="L28" s="1253">
        <v>14.204677994468163</v>
      </c>
      <c r="M28" s="1253">
        <v>14.285173470821814</v>
      </c>
      <c r="N28" s="1240"/>
      <c r="O28" s="1095"/>
      <c r="P28" s="1247"/>
      <c r="Q28" s="1250"/>
      <c r="R28" s="1250"/>
    </row>
    <row r="29" spans="1:18" s="1108" customFormat="1" ht="18.75" customHeight="1" x14ac:dyDescent="0.2">
      <c r="A29" s="1106"/>
      <c r="B29" s="1248"/>
      <c r="C29" s="1251"/>
      <c r="D29" s="1252" t="s">
        <v>508</v>
      </c>
      <c r="E29" s="1253">
        <v>10.518462957035226</v>
      </c>
      <c r="F29" s="1253">
        <v>10.953410731304935</v>
      </c>
      <c r="G29" s="1253">
        <v>11.680808668889222</v>
      </c>
      <c r="H29" s="1253">
        <v>12.601843691994418</v>
      </c>
      <c r="I29" s="1253">
        <v>13.094083086763133</v>
      </c>
      <c r="J29" s="1253">
        <v>13.252114205873955</v>
      </c>
      <c r="K29" s="1253">
        <v>13.555354725407218</v>
      </c>
      <c r="L29" s="1253">
        <v>13.618645963974821</v>
      </c>
      <c r="M29" s="1253">
        <v>13.515638329373903</v>
      </c>
      <c r="N29" s="1240"/>
      <c r="O29" s="1095"/>
      <c r="P29" s="1247"/>
      <c r="Q29" s="1250"/>
      <c r="R29" s="1250"/>
    </row>
    <row r="30" spans="1:18" s="1108" customFormat="1" ht="18.75" customHeight="1" x14ac:dyDescent="0.2">
      <c r="A30" s="1106"/>
      <c r="B30" s="1248"/>
      <c r="C30" s="1251"/>
      <c r="D30" s="1252" t="s">
        <v>509</v>
      </c>
      <c r="E30" s="1253">
        <v>5.781827042057035</v>
      </c>
      <c r="F30" s="1253">
        <v>6.2103233213873672</v>
      </c>
      <c r="G30" s="1253">
        <v>6.7666970356606919</v>
      </c>
      <c r="H30" s="1253">
        <v>7.1086596853861357</v>
      </c>
      <c r="I30" s="1253">
        <v>7.5655420236630242</v>
      </c>
      <c r="J30" s="1253">
        <v>7.6502413221648444</v>
      </c>
      <c r="K30" s="1253">
        <v>7.8092285697689698</v>
      </c>
      <c r="L30" s="1253">
        <v>7.7581669717869932</v>
      </c>
      <c r="M30" s="1253">
        <v>7.6610207814419589</v>
      </c>
      <c r="N30" s="1240"/>
      <c r="O30" s="1095"/>
      <c r="P30" s="1247"/>
      <c r="Q30" s="1250"/>
      <c r="R30" s="1250"/>
    </row>
    <row r="31" spans="1:18" s="1108" customFormat="1" ht="18.75" customHeight="1" x14ac:dyDescent="0.2">
      <c r="A31" s="1106"/>
      <c r="B31" s="1248"/>
      <c r="C31" s="1251"/>
      <c r="D31" s="1252" t="s">
        <v>510</v>
      </c>
      <c r="E31" s="1253">
        <v>1.7229385937671693</v>
      </c>
      <c r="F31" s="1253">
        <v>1.7952390772437703</v>
      </c>
      <c r="G31" s="1253">
        <v>2.0284891256585449</v>
      </c>
      <c r="H31" s="1253">
        <v>2.1651734794583701</v>
      </c>
      <c r="I31" s="1253">
        <v>2.3460495403571442</v>
      </c>
      <c r="J31" s="1253">
        <v>2.2941059305694691</v>
      </c>
      <c r="K31" s="1253">
        <v>2.3689701024146541</v>
      </c>
      <c r="L31" s="1253">
        <v>2.3744902833149344</v>
      </c>
      <c r="M31" s="1253">
        <v>2.3393577889827712</v>
      </c>
      <c r="N31" s="1240"/>
      <c r="O31" s="1095"/>
      <c r="P31" s="1247"/>
      <c r="Q31" s="1250"/>
      <c r="R31" s="1250"/>
    </row>
    <row r="32" spans="1:18" s="1108" customFormat="1" ht="18.75" customHeight="1" x14ac:dyDescent="0.2">
      <c r="A32" s="1106"/>
      <c r="B32" s="1248"/>
      <c r="C32" s="1251"/>
      <c r="D32" s="1252" t="s">
        <v>511</v>
      </c>
      <c r="E32" s="1253">
        <v>0.51401980784574153</v>
      </c>
      <c r="F32" s="1253">
        <v>0.52177677206241624</v>
      </c>
      <c r="G32" s="1253">
        <v>0.57220527720381709</v>
      </c>
      <c r="H32" s="1253">
        <v>0.61808585486268353</v>
      </c>
      <c r="I32" s="1253">
        <v>0.64457050493204693</v>
      </c>
      <c r="J32" s="1253">
        <v>0.67073727134737149</v>
      </c>
      <c r="K32" s="1253">
        <v>0.69049172744336995</v>
      </c>
      <c r="L32" s="1253">
        <v>0.67965751058840707</v>
      </c>
      <c r="M32" s="1253">
        <v>0.63013825080757369</v>
      </c>
      <c r="N32" s="1240"/>
      <c r="O32" s="1095"/>
      <c r="P32" s="1247"/>
      <c r="Q32" s="1250"/>
      <c r="R32" s="1250"/>
    </row>
    <row r="33" spans="1:18" s="1108" customFormat="1" ht="18.75" customHeight="1" x14ac:dyDescent="0.2">
      <c r="A33" s="1106"/>
      <c r="B33" s="1248"/>
      <c r="C33" s="1251"/>
      <c r="D33" s="1252" t="s">
        <v>512</v>
      </c>
      <c r="E33" s="1253">
        <v>0.42630344320174285</v>
      </c>
      <c r="F33" s="1253">
        <v>0.43826647865239099</v>
      </c>
      <c r="G33" s="1253">
        <v>0.50726046187278739</v>
      </c>
      <c r="H33" s="1253">
        <v>0.52573316652539215</v>
      </c>
      <c r="I33" s="1253">
        <v>0.58877877348846364</v>
      </c>
      <c r="J33" s="1253">
        <v>0.57521902476213649</v>
      </c>
      <c r="K33" s="1253">
        <v>0.58515183753480582</v>
      </c>
      <c r="L33" s="1253">
        <v>0.56899959852124637</v>
      </c>
      <c r="M33" s="1253">
        <v>0.55437230689926442</v>
      </c>
      <c r="N33" s="1240"/>
      <c r="O33" s="1095"/>
      <c r="P33" s="1247"/>
      <c r="Q33" s="1250"/>
      <c r="R33" s="1250"/>
    </row>
    <row r="34" spans="1:18" s="1108" customFormat="1" ht="15" customHeight="1" thickBot="1" x14ac:dyDescent="0.25">
      <c r="A34" s="1106"/>
      <c r="B34" s="1107"/>
      <c r="C34" s="1222"/>
      <c r="D34" s="1219"/>
      <c r="E34" s="1254"/>
      <c r="F34" s="1221"/>
      <c r="G34" s="1220"/>
      <c r="H34" s="1220"/>
      <c r="I34" s="1255"/>
      <c r="J34" s="1256"/>
      <c r="K34" s="1257"/>
      <c r="L34" s="1257"/>
      <c r="M34" s="1257"/>
      <c r="N34" s="1104"/>
      <c r="O34" s="1095"/>
      <c r="P34" s="1247"/>
      <c r="Q34" s="1250"/>
      <c r="R34" s="1250"/>
    </row>
    <row r="35" spans="1:18" s="206" customFormat="1" ht="13.5" customHeight="1" thickBot="1" x14ac:dyDescent="0.25">
      <c r="A35" s="205"/>
      <c r="B35" s="179"/>
      <c r="C35" s="1258" t="s">
        <v>513</v>
      </c>
      <c r="D35" s="1227"/>
      <c r="E35" s="1227"/>
      <c r="F35" s="1227"/>
      <c r="G35" s="1227"/>
      <c r="H35" s="1227"/>
      <c r="I35" s="1227"/>
      <c r="J35" s="1227"/>
      <c r="K35" s="1227"/>
      <c r="L35" s="1227"/>
      <c r="M35" s="396"/>
      <c r="N35" s="1104"/>
      <c r="O35" s="1105"/>
      <c r="P35" s="1246"/>
    </row>
    <row r="36" spans="1:18" s="206" customFormat="1" ht="6" customHeight="1" x14ac:dyDescent="0.2">
      <c r="A36" s="205"/>
      <c r="B36" s="179"/>
      <c r="C36" s="207"/>
      <c r="D36" s="207"/>
      <c r="E36" s="207"/>
      <c r="F36" s="207"/>
      <c r="G36" s="207"/>
      <c r="H36" s="207"/>
      <c r="I36" s="207"/>
      <c r="J36" s="207"/>
      <c r="K36" s="207"/>
      <c r="L36" s="207"/>
      <c r="M36" s="207"/>
      <c r="N36" s="1104"/>
      <c r="O36" s="1105"/>
      <c r="P36" s="1246"/>
    </row>
    <row r="37" spans="1:18" s="1108" customFormat="1" ht="13.5" customHeight="1" x14ac:dyDescent="0.2">
      <c r="A37" s="1106"/>
      <c r="B37" s="1107"/>
      <c r="C37" s="1217"/>
      <c r="D37" s="1217"/>
      <c r="E37" s="1218">
        <v>2006</v>
      </c>
      <c r="F37" s="1218">
        <v>2007</v>
      </c>
      <c r="G37" s="1218">
        <v>2008</v>
      </c>
      <c r="H37" s="1218">
        <v>2009</v>
      </c>
      <c r="I37" s="1218">
        <v>2010</v>
      </c>
      <c r="J37" s="1218">
        <v>2011</v>
      </c>
      <c r="K37" s="1218">
        <v>2012</v>
      </c>
      <c r="L37" s="1218">
        <v>2013</v>
      </c>
      <c r="M37" s="1218">
        <v>2014</v>
      </c>
      <c r="N37" s="1104"/>
      <c r="O37" s="1095"/>
      <c r="P37" s="1247"/>
    </row>
    <row r="38" spans="1:18" s="1108" customFormat="1" ht="18.75" customHeight="1" x14ac:dyDescent="0.2">
      <c r="A38" s="1106"/>
      <c r="B38" s="1259"/>
      <c r="C38" s="1234" t="s">
        <v>68</v>
      </c>
      <c r="D38" s="1260"/>
      <c r="E38" s="1249">
        <v>100</v>
      </c>
      <c r="F38" s="1249">
        <v>100</v>
      </c>
      <c r="G38" s="1249">
        <v>100</v>
      </c>
      <c r="H38" s="1249">
        <v>100</v>
      </c>
      <c r="I38" s="1249">
        <v>100</v>
      </c>
      <c r="J38" s="1249">
        <v>100</v>
      </c>
      <c r="K38" s="1249">
        <v>100</v>
      </c>
      <c r="L38" s="1249">
        <v>100</v>
      </c>
      <c r="M38" s="1249">
        <v>100</v>
      </c>
      <c r="N38" s="1240"/>
      <c r="O38" s="1095"/>
      <c r="P38" s="1247"/>
      <c r="Q38" s="1250"/>
      <c r="R38" s="1250"/>
    </row>
    <row r="39" spans="1:18" s="1108" customFormat="1" ht="18.75" customHeight="1" x14ac:dyDescent="0.2">
      <c r="A39" s="1106"/>
      <c r="B39" s="1259"/>
      <c r="C39" s="1251"/>
      <c r="D39" s="1252" t="s">
        <v>578</v>
      </c>
      <c r="E39" s="1253">
        <v>0.31360033634161605</v>
      </c>
      <c r="F39" s="1253">
        <v>0.29052107078960421</v>
      </c>
      <c r="G39" s="1253">
        <v>0.30482609068138627</v>
      </c>
      <c r="H39" s="1253">
        <v>0.31307705422298637</v>
      </c>
      <c r="I39" s="1253">
        <v>0.29916326869143556</v>
      </c>
      <c r="J39" s="1253">
        <v>0.29832894580627312</v>
      </c>
      <c r="K39" s="1253">
        <v>0.25835222875239999</v>
      </c>
      <c r="L39" s="1253">
        <v>0.24342624824716702</v>
      </c>
      <c r="M39" s="1253">
        <v>0.27480064118420977</v>
      </c>
      <c r="N39" s="1240"/>
      <c r="O39" s="1095"/>
      <c r="P39" s="1247"/>
      <c r="Q39" s="1250"/>
      <c r="R39" s="1250"/>
    </row>
    <row r="40" spans="1:18" s="1108" customFormat="1" ht="18.75" customHeight="1" x14ac:dyDescent="0.2">
      <c r="A40" s="1106"/>
      <c r="B40" s="1259"/>
      <c r="C40" s="1251"/>
      <c r="D40" s="1252" t="s">
        <v>577</v>
      </c>
      <c r="E40" s="1253">
        <v>4.1270645116596834</v>
      </c>
      <c r="F40" s="1253">
        <v>5.1101982881783243</v>
      </c>
      <c r="G40" s="1253">
        <v>5.2844352610735514</v>
      </c>
      <c r="H40" s="1253">
        <v>6.2175498923032224</v>
      </c>
      <c r="I40" s="1253">
        <v>4.5764650513264646</v>
      </c>
      <c r="J40" s="1253">
        <v>4.5314013169449465</v>
      </c>
      <c r="K40" s="1253">
        <v>4.0677001104682109</v>
      </c>
      <c r="L40" s="1253">
        <v>4.0476886936918115</v>
      </c>
      <c r="M40" s="1253">
        <v>4.9883135828475442</v>
      </c>
      <c r="N40" s="1240"/>
      <c r="O40" s="1095"/>
      <c r="P40" s="1247"/>
      <c r="Q40" s="1250"/>
      <c r="R40" s="1250"/>
    </row>
    <row r="41" spans="1:18" s="1108" customFormat="1" ht="18.75" customHeight="1" x14ac:dyDescent="0.2">
      <c r="A41" s="1106"/>
      <c r="B41" s="1259"/>
      <c r="C41" s="1251"/>
      <c r="D41" s="1252" t="s">
        <v>576</v>
      </c>
      <c r="E41" s="1253">
        <v>36.225664203028032</v>
      </c>
      <c r="F41" s="1253">
        <v>31.977661228743891</v>
      </c>
      <c r="G41" s="1253">
        <v>27.635446788087371</v>
      </c>
      <c r="H41" s="1253">
        <v>24.299562729470978</v>
      </c>
      <c r="I41" s="1253">
        <v>20.240439698637854</v>
      </c>
      <c r="J41" s="1253">
        <v>18.063545390054916</v>
      </c>
      <c r="K41" s="1253">
        <v>17.661307920586385</v>
      </c>
      <c r="L41" s="1253">
        <v>17.857447007713787</v>
      </c>
      <c r="M41" s="1253">
        <v>13.639166377552952</v>
      </c>
      <c r="N41" s="1240"/>
      <c r="O41" s="1095"/>
      <c r="P41" s="1247"/>
      <c r="Q41" s="1250"/>
      <c r="R41" s="1250"/>
    </row>
    <row r="42" spans="1:18" s="1108" customFormat="1" ht="18.75" customHeight="1" x14ac:dyDescent="0.2">
      <c r="A42" s="1106"/>
      <c r="B42" s="1259"/>
      <c r="C42" s="1251"/>
      <c r="D42" s="1252" t="s">
        <v>506</v>
      </c>
      <c r="E42" s="1253">
        <v>17.820802537850376</v>
      </c>
      <c r="F42" s="1253">
        <v>18.757164328564237</v>
      </c>
      <c r="G42" s="1253">
        <v>19.867171731594592</v>
      </c>
      <c r="H42" s="1253">
        <v>20.298381306624851</v>
      </c>
      <c r="I42" s="1253">
        <v>22.419355149813093</v>
      </c>
      <c r="J42" s="1253">
        <v>23.459075312727819</v>
      </c>
      <c r="K42" s="1253">
        <v>23.604717426922743</v>
      </c>
      <c r="L42" s="1253">
        <v>23.686294340524864</v>
      </c>
      <c r="M42" s="1253">
        <v>26.713536796785991</v>
      </c>
      <c r="N42" s="1240"/>
      <c r="O42" s="1095"/>
      <c r="P42" s="1247"/>
      <c r="Q42" s="1250"/>
      <c r="R42" s="1250"/>
    </row>
    <row r="43" spans="1:18" s="1108" customFormat="1" ht="18.75" customHeight="1" x14ac:dyDescent="0.2">
      <c r="A43" s="1106"/>
      <c r="B43" s="1259"/>
      <c r="C43" s="1251"/>
      <c r="D43" s="1252" t="s">
        <v>507</v>
      </c>
      <c r="E43" s="1253">
        <v>15.271915952816622</v>
      </c>
      <c r="F43" s="1253">
        <v>16.14902360768183</v>
      </c>
      <c r="G43" s="1253">
        <v>17.171455233676973</v>
      </c>
      <c r="H43" s="1253">
        <v>17.855765559603025</v>
      </c>
      <c r="I43" s="1253">
        <v>19.625235800835576</v>
      </c>
      <c r="J43" s="1253">
        <v>20.496586952021094</v>
      </c>
      <c r="K43" s="1253">
        <v>20.826999246974161</v>
      </c>
      <c r="L43" s="1253">
        <v>20.633151565899379</v>
      </c>
      <c r="M43" s="1253">
        <v>21.093062463601491</v>
      </c>
      <c r="N43" s="1240"/>
      <c r="O43" s="1095"/>
      <c r="P43" s="1247"/>
      <c r="Q43" s="1250"/>
      <c r="R43" s="1250"/>
    </row>
    <row r="44" spans="1:18" s="1108" customFormat="1" ht="18.75" customHeight="1" x14ac:dyDescent="0.2">
      <c r="A44" s="1106"/>
      <c r="B44" s="1259"/>
      <c r="C44" s="1251"/>
      <c r="D44" s="1252" t="s">
        <v>508</v>
      </c>
      <c r="E44" s="1253">
        <v>13.23915131072901</v>
      </c>
      <c r="F44" s="1253">
        <v>13.866470849426946</v>
      </c>
      <c r="G44" s="1253">
        <v>14.894886125484438</v>
      </c>
      <c r="H44" s="1253">
        <v>15.459062017495622</v>
      </c>
      <c r="I44" s="1253">
        <v>16.45142406345116</v>
      </c>
      <c r="J44" s="1253">
        <v>16.74895528450897</v>
      </c>
      <c r="K44" s="1253">
        <v>16.833188815865558</v>
      </c>
      <c r="L44" s="1253">
        <v>16.860362092577084</v>
      </c>
      <c r="M44" s="1253">
        <v>16.805000448580024</v>
      </c>
      <c r="N44" s="1240"/>
      <c r="O44" s="1095"/>
      <c r="P44" s="1247"/>
      <c r="Q44" s="1250"/>
      <c r="R44" s="1250"/>
    </row>
    <row r="45" spans="1:18" s="1108" customFormat="1" ht="18.75" customHeight="1" x14ac:dyDescent="0.2">
      <c r="A45" s="1106"/>
      <c r="B45" s="1259"/>
      <c r="C45" s="1251"/>
      <c r="D45" s="1252" t="s">
        <v>509</v>
      </c>
      <c r="E45" s="1253">
        <v>8.7003549741771806</v>
      </c>
      <c r="F45" s="1253">
        <v>9.2600282021413562</v>
      </c>
      <c r="G45" s="1253">
        <v>9.7532373378337169</v>
      </c>
      <c r="H45" s="1253">
        <v>10.126138500217314</v>
      </c>
      <c r="I45" s="1253">
        <v>10.701114484440039</v>
      </c>
      <c r="J45" s="1253">
        <v>10.705059081984777</v>
      </c>
      <c r="K45" s="1253">
        <v>10.888575724100543</v>
      </c>
      <c r="L45" s="1253">
        <v>10.744449516559278</v>
      </c>
      <c r="M45" s="1253">
        <v>10.662150788230297</v>
      </c>
      <c r="N45" s="1240"/>
      <c r="O45" s="1095"/>
      <c r="P45" s="1247"/>
      <c r="Q45" s="1250"/>
      <c r="R45" s="1250"/>
    </row>
    <row r="46" spans="1:18" s="1108" customFormat="1" ht="18.75" customHeight="1" x14ac:dyDescent="0.2">
      <c r="A46" s="1106"/>
      <c r="B46" s="1259"/>
      <c r="C46" s="1251"/>
      <c r="D46" s="1252" t="s">
        <v>510</v>
      </c>
      <c r="E46" s="1253">
        <v>2.8469597871110452</v>
      </c>
      <c r="F46" s="1253">
        <v>3.0489617413243115</v>
      </c>
      <c r="G46" s="1253">
        <v>3.3120934615770814</v>
      </c>
      <c r="H46" s="1253">
        <v>3.5330786390585116</v>
      </c>
      <c r="I46" s="1253">
        <v>3.7144177021329128</v>
      </c>
      <c r="J46" s="1253">
        <v>3.6928325501851003</v>
      </c>
      <c r="K46" s="1253">
        <v>3.8109177757531962</v>
      </c>
      <c r="L46" s="1253">
        <v>3.8930744121562904</v>
      </c>
      <c r="M46" s="1253">
        <v>3.8366297482714113</v>
      </c>
      <c r="N46" s="1240"/>
      <c r="O46" s="1095"/>
      <c r="P46" s="1247"/>
      <c r="Q46" s="1250"/>
      <c r="R46" s="1250"/>
    </row>
    <row r="47" spans="1:18" s="1108" customFormat="1" ht="18.75" customHeight="1" x14ac:dyDescent="0.2">
      <c r="A47" s="1106"/>
      <c r="B47" s="1259"/>
      <c r="C47" s="1251"/>
      <c r="D47" s="1252" t="s">
        <v>511</v>
      </c>
      <c r="E47" s="1253">
        <v>0.83349656730893273</v>
      </c>
      <c r="F47" s="1253">
        <v>0.88851608060833387</v>
      </c>
      <c r="G47" s="1253">
        <v>0.99614292281147487</v>
      </c>
      <c r="H47" s="1253">
        <v>1.0816262333502222</v>
      </c>
      <c r="I47" s="1253">
        <v>1.0843945174617993</v>
      </c>
      <c r="J47" s="1253">
        <v>1.0968654119941876</v>
      </c>
      <c r="K47" s="1253">
        <v>1.1288061426813896</v>
      </c>
      <c r="L47" s="1253">
        <v>1.1290069192932493</v>
      </c>
      <c r="M47" s="1253">
        <v>1.1010694873793436</v>
      </c>
      <c r="N47" s="1240"/>
      <c r="O47" s="1095"/>
      <c r="P47" s="1247"/>
      <c r="Q47" s="1250"/>
      <c r="R47" s="1250"/>
    </row>
    <row r="48" spans="1:18" s="1108" customFormat="1" ht="18.75" customHeight="1" x14ac:dyDescent="0.2">
      <c r="A48" s="1106"/>
      <c r="B48" s="1259"/>
      <c r="C48" s="1251"/>
      <c r="D48" s="1252" t="s">
        <v>512</v>
      </c>
      <c r="E48" s="1253">
        <v>0.62098981897750238</v>
      </c>
      <c r="F48" s="1253">
        <v>0.65145460254116527</v>
      </c>
      <c r="G48" s="1253">
        <v>0.7803050471794144</v>
      </c>
      <c r="H48" s="1253">
        <v>0.81575806765326675</v>
      </c>
      <c r="I48" s="1253">
        <v>0.88799026320966901</v>
      </c>
      <c r="J48" s="1253">
        <v>0.90734975377191585</v>
      </c>
      <c r="K48" s="1253">
        <v>0.91943460789541587</v>
      </c>
      <c r="L48" s="1253">
        <v>0.90509920333708715</v>
      </c>
      <c r="M48" s="1253">
        <v>0.88626966556673814</v>
      </c>
      <c r="N48" s="1240"/>
      <c r="O48" s="1095"/>
      <c r="P48" s="1247"/>
      <c r="Q48" s="1250"/>
      <c r="R48" s="1250"/>
    </row>
    <row r="49" spans="1:16" s="1108" customFormat="1" ht="18.75" customHeight="1" x14ac:dyDescent="0.2">
      <c r="A49" s="1106"/>
      <c r="B49" s="1259"/>
      <c r="C49" s="1441" t="s">
        <v>571</v>
      </c>
      <c r="D49" s="1441"/>
      <c r="E49" s="1441"/>
      <c r="F49" s="1441"/>
      <c r="G49" s="1441"/>
      <c r="H49" s="1441"/>
      <c r="I49" s="1441"/>
      <c r="J49" s="1441"/>
      <c r="K49" s="1441"/>
      <c r="L49" s="1441"/>
      <c r="M49" s="1441"/>
      <c r="N49" s="1240"/>
      <c r="O49" s="1095"/>
      <c r="P49" s="1247"/>
    </row>
    <row r="50" spans="1:16" s="1108" customFormat="1" ht="21" customHeight="1" x14ac:dyDescent="0.2">
      <c r="A50" s="1106"/>
      <c r="B50" s="1107"/>
      <c r="C50" s="1439" t="s">
        <v>573</v>
      </c>
      <c r="D50" s="1439"/>
      <c r="E50" s="1439"/>
      <c r="F50" s="1439"/>
      <c r="G50" s="1439"/>
      <c r="H50" s="1439"/>
      <c r="I50" s="1439"/>
      <c r="J50" s="1439"/>
      <c r="K50" s="1439"/>
      <c r="L50" s="1439"/>
      <c r="M50" s="1439"/>
      <c r="N50" s="1104"/>
      <c r="O50" s="1095"/>
      <c r="P50" s="1247"/>
    </row>
    <row r="51" spans="1:16" ht="12.75" customHeight="1" x14ac:dyDescent="0.2">
      <c r="A51" s="1094"/>
      <c r="B51" s="1094"/>
      <c r="C51" s="1223" t="s">
        <v>572</v>
      </c>
      <c r="D51" s="1109"/>
      <c r="E51" s="1213"/>
      <c r="F51" s="1213"/>
      <c r="G51" s="1213"/>
      <c r="H51" s="1213"/>
      <c r="I51" s="1213"/>
      <c r="J51" s="1224"/>
      <c r="K51" s="1224"/>
      <c r="L51" s="1224"/>
      <c r="M51" s="1213"/>
      <c r="N51" s="1104"/>
      <c r="O51" s="1094"/>
    </row>
    <row r="52" spans="1:16" ht="13.5" customHeight="1" x14ac:dyDescent="0.2">
      <c r="A52" s="1094"/>
      <c r="B52" s="1094"/>
      <c r="C52" s="1225"/>
      <c r="D52" s="1109"/>
      <c r="E52" s="1110"/>
      <c r="F52" s="1110"/>
      <c r="G52" s="1110"/>
      <c r="H52" s="1110"/>
      <c r="J52" s="1111"/>
      <c r="L52" s="1440">
        <v>42552</v>
      </c>
      <c r="M52" s="1440"/>
      <c r="N52" s="403">
        <v>13</v>
      </c>
      <c r="O52" s="1094"/>
    </row>
    <row r="53" spans="1:16" x14ac:dyDescent="0.2">
      <c r="C53" s="1261"/>
    </row>
    <row r="58" spans="1:16" ht="4.5" customHeight="1" x14ac:dyDescent="0.2"/>
  </sheetData>
  <mergeCells count="4">
    <mergeCell ref="B1:F1"/>
    <mergeCell ref="C50:M50"/>
    <mergeCell ref="L52:M52"/>
    <mergeCell ref="C49:M4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P57"/>
  <sheetViews>
    <sheetView zoomScaleNormal="100" workbookViewId="0"/>
  </sheetViews>
  <sheetFormatPr defaultRowHeight="12.75" x14ac:dyDescent="0.2"/>
  <cols>
    <col min="1" max="1" width="1" style="135" customWidth="1"/>
    <col min="2" max="2" width="2.5703125" style="135" customWidth="1"/>
    <col min="3" max="3" width="1" style="135" customWidth="1"/>
    <col min="4" max="4" width="20.85546875" style="135" customWidth="1"/>
    <col min="5" max="5" width="0.5703125" style="135" customWidth="1"/>
    <col min="6" max="6" width="8.42578125" style="135" customWidth="1"/>
    <col min="7" max="7" width="0.42578125" style="135" customWidth="1"/>
    <col min="8" max="8" width="9.28515625" style="135" customWidth="1"/>
    <col min="9" max="9" width="9.7109375" style="135" customWidth="1"/>
    <col min="10" max="10" width="9.42578125" style="135" customWidth="1"/>
    <col min="11" max="11" width="9" style="135" customWidth="1"/>
    <col min="12" max="12" width="8.42578125" style="135" customWidth="1"/>
    <col min="13" max="13" width="9.28515625" style="135" customWidth="1"/>
    <col min="14" max="14" width="9.140625" style="135" customWidth="1"/>
    <col min="15" max="15" width="2.5703125" style="135" customWidth="1"/>
    <col min="16" max="16" width="1" style="135" customWidth="1"/>
    <col min="17" max="16384" width="9.140625" style="135"/>
  </cols>
  <sheetData>
    <row r="1" spans="1:16" ht="13.5" customHeight="1" x14ac:dyDescent="0.2">
      <c r="A1" s="134"/>
      <c r="B1" s="238"/>
      <c r="C1" s="238"/>
      <c r="D1" s="238"/>
      <c r="E1" s="227"/>
      <c r="F1" s="227"/>
      <c r="G1" s="227"/>
      <c r="H1" s="227"/>
      <c r="I1" s="227"/>
      <c r="J1" s="227"/>
      <c r="K1" s="227"/>
      <c r="L1" s="1456" t="s">
        <v>325</v>
      </c>
      <c r="M1" s="1456"/>
      <c r="N1" s="1456"/>
      <c r="O1" s="1456"/>
      <c r="P1" s="134"/>
    </row>
    <row r="2" spans="1:16" ht="6" customHeight="1" x14ac:dyDescent="0.2">
      <c r="A2" s="134"/>
      <c r="B2" s="239"/>
      <c r="C2" s="401"/>
      <c r="D2" s="401"/>
      <c r="E2" s="226"/>
      <c r="F2" s="226"/>
      <c r="G2" s="226"/>
      <c r="H2" s="226"/>
      <c r="I2" s="226"/>
      <c r="J2" s="226"/>
      <c r="K2" s="226"/>
      <c r="L2" s="226"/>
      <c r="M2" s="226"/>
      <c r="N2" s="136"/>
      <c r="O2" s="136"/>
      <c r="P2" s="134"/>
    </row>
    <row r="3" spans="1:16" ht="13.5" customHeight="1" thickBot="1" x14ac:dyDescent="0.25">
      <c r="A3" s="134"/>
      <c r="B3" s="240"/>
      <c r="C3" s="137"/>
      <c r="D3" s="137"/>
      <c r="E3" s="137"/>
      <c r="F3" s="136"/>
      <c r="G3" s="136"/>
      <c r="H3" s="136"/>
      <c r="I3" s="136"/>
      <c r="J3" s="136"/>
      <c r="K3" s="136"/>
      <c r="L3" s="544"/>
      <c r="M3" s="544"/>
      <c r="N3" s="544" t="s">
        <v>70</v>
      </c>
      <c r="O3" s="544"/>
      <c r="P3" s="544"/>
    </row>
    <row r="4" spans="1:16" ht="15" customHeight="1" thickBot="1" x14ac:dyDescent="0.25">
      <c r="A4" s="134"/>
      <c r="B4" s="240"/>
      <c r="C4" s="254" t="s">
        <v>301</v>
      </c>
      <c r="D4" s="257"/>
      <c r="E4" s="257"/>
      <c r="F4" s="257"/>
      <c r="G4" s="257"/>
      <c r="H4" s="257"/>
      <c r="I4" s="257"/>
      <c r="J4" s="257"/>
      <c r="K4" s="257"/>
      <c r="L4" s="257"/>
      <c r="M4" s="257"/>
      <c r="N4" s="258"/>
      <c r="O4" s="544"/>
      <c r="P4" s="544"/>
    </row>
    <row r="5" spans="1:16" ht="7.5" customHeight="1" x14ac:dyDescent="0.2">
      <c r="A5" s="134"/>
      <c r="B5" s="240"/>
      <c r="C5" s="1457" t="s">
        <v>85</v>
      </c>
      <c r="D5" s="1457"/>
      <c r="E5" s="136"/>
      <c r="F5" s="11"/>
      <c r="G5" s="136"/>
      <c r="H5" s="136"/>
      <c r="I5" s="136"/>
      <c r="J5" s="136"/>
      <c r="K5" s="136"/>
      <c r="L5" s="544"/>
      <c r="M5" s="544"/>
      <c r="N5" s="544"/>
      <c r="O5" s="544"/>
      <c r="P5" s="544"/>
    </row>
    <row r="6" spans="1:16" ht="13.5" customHeight="1" x14ac:dyDescent="0.2">
      <c r="A6" s="134"/>
      <c r="B6" s="240"/>
      <c r="C6" s="1458"/>
      <c r="D6" s="1458"/>
      <c r="E6" s="81">
        <v>1999</v>
      </c>
      <c r="F6" s="81"/>
      <c r="G6" s="136"/>
      <c r="H6" s="82">
        <v>2010</v>
      </c>
      <c r="I6" s="82">
        <v>2011</v>
      </c>
      <c r="J6" s="82">
        <v>2012</v>
      </c>
      <c r="K6" s="82">
        <v>2013</v>
      </c>
      <c r="L6" s="82">
        <v>2014</v>
      </c>
      <c r="M6" s="82">
        <v>2015</v>
      </c>
      <c r="N6" s="82">
        <v>2016</v>
      </c>
      <c r="O6" s="544"/>
      <c r="P6" s="544"/>
    </row>
    <row r="7" spans="1:16" ht="2.25" customHeight="1" x14ac:dyDescent="0.2">
      <c r="A7" s="134"/>
      <c r="B7" s="240"/>
      <c r="C7" s="83"/>
      <c r="D7" s="83"/>
      <c r="E7" s="11"/>
      <c r="F7" s="11"/>
      <c r="G7" s="136"/>
      <c r="H7" s="11"/>
      <c r="I7" s="11"/>
      <c r="J7" s="11"/>
      <c r="K7" s="11"/>
      <c r="L7" s="11"/>
      <c r="M7" s="11"/>
      <c r="N7" s="11"/>
      <c r="O7" s="544"/>
      <c r="P7" s="544"/>
    </row>
    <row r="8" spans="1:16" ht="30" customHeight="1" x14ac:dyDescent="0.2">
      <c r="A8" s="134"/>
      <c r="B8" s="240"/>
      <c r="C8" s="1459" t="s">
        <v>300</v>
      </c>
      <c r="D8" s="1459"/>
      <c r="E8" s="1459"/>
      <c r="F8" s="1459"/>
      <c r="G8" s="225"/>
      <c r="H8" s="1066">
        <v>475</v>
      </c>
      <c r="I8" s="1066">
        <v>485</v>
      </c>
      <c r="J8" s="1066">
        <v>485</v>
      </c>
      <c r="K8" s="1066">
        <v>485</v>
      </c>
      <c r="L8" s="1066">
        <v>505</v>
      </c>
      <c r="M8" s="1161">
        <v>505</v>
      </c>
      <c r="N8" s="1161">
        <v>530</v>
      </c>
      <c r="O8" s="202"/>
      <c r="P8" s="202"/>
    </row>
    <row r="9" spans="1:16" ht="31.5" customHeight="1" x14ac:dyDescent="0.2">
      <c r="A9" s="134"/>
      <c r="B9" s="242"/>
      <c r="C9" s="201" t="s">
        <v>287</v>
      </c>
      <c r="D9" s="201"/>
      <c r="E9" s="198"/>
      <c r="F9" s="198"/>
      <c r="G9" s="200"/>
      <c r="H9" s="199" t="s">
        <v>448</v>
      </c>
      <c r="I9" s="199" t="s">
        <v>286</v>
      </c>
      <c r="J9" s="539" t="s">
        <v>342</v>
      </c>
      <c r="K9" s="539" t="s">
        <v>342</v>
      </c>
      <c r="L9" s="199" t="s">
        <v>413</v>
      </c>
      <c r="M9" s="539" t="s">
        <v>342</v>
      </c>
      <c r="N9" s="199" t="s">
        <v>449</v>
      </c>
      <c r="O9" s="199"/>
      <c r="P9" s="199"/>
    </row>
    <row r="10" spans="1:16" s="140" customFormat="1" ht="18" customHeight="1" x14ac:dyDescent="0.2">
      <c r="A10" s="138"/>
      <c r="B10" s="241"/>
      <c r="C10" s="141" t="s">
        <v>285</v>
      </c>
      <c r="D10" s="141"/>
      <c r="E10" s="198"/>
      <c r="F10" s="198"/>
      <c r="G10" s="139"/>
      <c r="H10" s="198" t="s">
        <v>284</v>
      </c>
      <c r="I10" s="198" t="s">
        <v>283</v>
      </c>
      <c r="J10" s="539" t="s">
        <v>342</v>
      </c>
      <c r="K10" s="539" t="s">
        <v>342</v>
      </c>
      <c r="L10" s="539" t="s">
        <v>414</v>
      </c>
      <c r="M10" s="539" t="s">
        <v>342</v>
      </c>
      <c r="N10" s="539" t="s">
        <v>447</v>
      </c>
      <c r="O10" s="198"/>
      <c r="P10" s="198"/>
    </row>
    <row r="11" spans="1:16" ht="20.25" customHeight="1" thickBot="1" x14ac:dyDescent="0.25">
      <c r="A11" s="134"/>
      <c r="B11" s="240"/>
      <c r="C11" s="546" t="s">
        <v>343</v>
      </c>
      <c r="D11" s="545"/>
      <c r="E11" s="136"/>
      <c r="F11" s="136"/>
      <c r="G11" s="136"/>
      <c r="H11" s="136"/>
      <c r="I11" s="136"/>
      <c r="J11" s="136"/>
      <c r="K11" s="136"/>
      <c r="L11" s="136"/>
      <c r="M11" s="136"/>
      <c r="N11" s="544"/>
      <c r="O11" s="136"/>
      <c r="P11" s="134"/>
    </row>
    <row r="12" spans="1:16" s="140" customFormat="1" ht="13.5" customHeight="1" thickBot="1" x14ac:dyDescent="0.25">
      <c r="A12" s="138"/>
      <c r="B12" s="241"/>
      <c r="C12" s="254" t="s">
        <v>282</v>
      </c>
      <c r="D12" s="255"/>
      <c r="E12" s="255"/>
      <c r="F12" s="255"/>
      <c r="G12" s="255"/>
      <c r="H12" s="255"/>
      <c r="I12" s="255"/>
      <c r="J12" s="255"/>
      <c r="K12" s="255"/>
      <c r="L12" s="255"/>
      <c r="M12" s="255"/>
      <c r="N12" s="256"/>
      <c r="O12" s="136"/>
      <c r="P12" s="134"/>
    </row>
    <row r="13" spans="1:16" ht="7.5" customHeight="1" x14ac:dyDescent="0.2">
      <c r="A13" s="134"/>
      <c r="B13" s="240"/>
      <c r="C13" s="1460" t="s">
        <v>279</v>
      </c>
      <c r="D13" s="1460"/>
      <c r="E13" s="142"/>
      <c r="F13" s="142"/>
      <c r="G13" s="84"/>
      <c r="H13" s="143"/>
      <c r="I13" s="143"/>
      <c r="J13" s="143"/>
      <c r="K13" s="143"/>
      <c r="L13" s="143"/>
      <c r="M13" s="143"/>
      <c r="N13" s="143"/>
      <c r="O13" s="136"/>
      <c r="P13" s="134"/>
    </row>
    <row r="14" spans="1:16" ht="13.5" customHeight="1" x14ac:dyDescent="0.2">
      <c r="A14" s="134"/>
      <c r="B14" s="240"/>
      <c r="C14" s="1461"/>
      <c r="D14" s="1461"/>
      <c r="E14" s="142"/>
      <c r="F14" s="142"/>
      <c r="G14" s="84"/>
      <c r="H14" s="1212">
        <v>2012</v>
      </c>
      <c r="I14" s="1462">
        <v>2013</v>
      </c>
      <c r="J14" s="1462"/>
      <c r="K14" s="1462">
        <v>2014</v>
      </c>
      <c r="L14" s="1462"/>
      <c r="M14" s="1462">
        <v>2015</v>
      </c>
      <c r="N14" s="1462"/>
      <c r="O14" s="136"/>
      <c r="P14" s="134"/>
    </row>
    <row r="15" spans="1:16" ht="12.75" customHeight="1" x14ac:dyDescent="0.2">
      <c r="A15" s="134"/>
      <c r="B15" s="240"/>
      <c r="C15" s="142"/>
      <c r="D15" s="142"/>
      <c r="E15" s="142"/>
      <c r="F15" s="142"/>
      <c r="G15" s="84"/>
      <c r="H15" s="480" t="s">
        <v>86</v>
      </c>
      <c r="I15" s="688" t="s">
        <v>87</v>
      </c>
      <c r="J15" s="480" t="s">
        <v>86</v>
      </c>
      <c r="K15" s="934" t="s">
        <v>87</v>
      </c>
      <c r="L15" s="689" t="s">
        <v>86</v>
      </c>
      <c r="M15" s="934" t="s">
        <v>87</v>
      </c>
      <c r="N15" s="689" t="s">
        <v>86</v>
      </c>
      <c r="O15" s="136"/>
      <c r="P15" s="134"/>
    </row>
    <row r="16" spans="1:16" ht="4.5" customHeight="1" x14ac:dyDescent="0.2">
      <c r="A16" s="134"/>
      <c r="B16" s="240"/>
      <c r="C16" s="142"/>
      <c r="D16" s="142"/>
      <c r="E16" s="142"/>
      <c r="F16" s="142"/>
      <c r="G16" s="84"/>
      <c r="H16" s="404"/>
      <c r="I16" s="404"/>
      <c r="J16" s="404"/>
      <c r="K16" s="950"/>
      <c r="L16" s="404"/>
      <c r="M16" s="404"/>
      <c r="N16" s="404"/>
      <c r="O16" s="143"/>
      <c r="P16" s="134"/>
    </row>
    <row r="17" spans="1:16" ht="15" customHeight="1" x14ac:dyDescent="0.2">
      <c r="A17" s="134"/>
      <c r="B17" s="240"/>
      <c r="C17" s="220" t="s">
        <v>299</v>
      </c>
      <c r="D17" s="251"/>
      <c r="E17" s="246"/>
      <c r="F17" s="246"/>
      <c r="G17" s="253"/>
      <c r="H17" s="540">
        <v>962.38</v>
      </c>
      <c r="I17" s="540">
        <v>962.96</v>
      </c>
      <c r="J17" s="540">
        <v>958.81</v>
      </c>
      <c r="K17" s="954">
        <v>945.78</v>
      </c>
      <c r="L17" s="540">
        <v>946.97</v>
      </c>
      <c r="M17" s="540">
        <v>950.9</v>
      </c>
      <c r="N17" s="540">
        <f>+J37</f>
        <v>952.67243142082441</v>
      </c>
      <c r="O17" s="143"/>
      <c r="P17" s="134"/>
    </row>
    <row r="18" spans="1:16" ht="13.5" customHeight="1" x14ac:dyDescent="0.2">
      <c r="A18" s="134"/>
      <c r="B18" s="240"/>
      <c r="C18" s="549" t="s">
        <v>72</v>
      </c>
      <c r="D18" s="144"/>
      <c r="E18" s="142"/>
      <c r="F18" s="142"/>
      <c r="G18" s="84"/>
      <c r="H18" s="541">
        <v>1043.17</v>
      </c>
      <c r="I18" s="541">
        <v>1043.8499999999999</v>
      </c>
      <c r="J18" s="541">
        <v>1037.9100000000001</v>
      </c>
      <c r="K18" s="955">
        <v>1032.19</v>
      </c>
      <c r="L18" s="541">
        <v>1033.18</v>
      </c>
      <c r="M18" s="541">
        <v>1035.1600000000001</v>
      </c>
      <c r="N18" s="541">
        <v>1034.2916578226188</v>
      </c>
      <c r="O18" s="143"/>
      <c r="P18" s="134"/>
    </row>
    <row r="19" spans="1:16" ht="13.5" customHeight="1" x14ac:dyDescent="0.2">
      <c r="A19" s="134"/>
      <c r="B19" s="240"/>
      <c r="C19" s="549" t="s">
        <v>71</v>
      </c>
      <c r="D19" s="144"/>
      <c r="E19" s="142"/>
      <c r="F19" s="142"/>
      <c r="G19" s="84"/>
      <c r="H19" s="541">
        <v>856.25</v>
      </c>
      <c r="I19" s="541">
        <v>857.33</v>
      </c>
      <c r="J19" s="541">
        <v>853.8</v>
      </c>
      <c r="K19" s="955">
        <v>840.78</v>
      </c>
      <c r="L19" s="541">
        <v>842.98</v>
      </c>
      <c r="M19" s="541">
        <v>849.53</v>
      </c>
      <c r="N19" s="541">
        <v>852.69380865007668</v>
      </c>
      <c r="O19" s="143"/>
      <c r="P19" s="134"/>
    </row>
    <row r="20" spans="1:16" ht="6.75" customHeight="1" x14ac:dyDescent="0.2">
      <c r="A20" s="134"/>
      <c r="B20" s="240"/>
      <c r="C20" s="175"/>
      <c r="D20" s="144"/>
      <c r="E20" s="142"/>
      <c r="F20" s="142"/>
      <c r="G20" s="84"/>
      <c r="H20" s="550"/>
      <c r="I20" s="550"/>
      <c r="J20" s="550"/>
      <c r="K20" s="956"/>
      <c r="L20" s="550"/>
      <c r="M20" s="550"/>
      <c r="N20" s="550"/>
      <c r="O20" s="143"/>
      <c r="P20" s="134"/>
    </row>
    <row r="21" spans="1:16" ht="15" customHeight="1" x14ac:dyDescent="0.2">
      <c r="A21" s="134"/>
      <c r="B21" s="240"/>
      <c r="C21" s="220" t="s">
        <v>298</v>
      </c>
      <c r="D21" s="251"/>
      <c r="E21" s="246"/>
      <c r="F21" s="246"/>
      <c r="G21" s="250"/>
      <c r="H21" s="540">
        <v>1123.5</v>
      </c>
      <c r="I21" s="540">
        <v>1124.83</v>
      </c>
      <c r="J21" s="540">
        <v>1125.5899999999999</v>
      </c>
      <c r="K21" s="960">
        <v>1120.4000000000001</v>
      </c>
      <c r="L21" s="540">
        <v>1124.49</v>
      </c>
      <c r="M21" s="540">
        <v>1140.3699999999999</v>
      </c>
      <c r="N21" s="540">
        <f>+L37</f>
        <v>1130.3699999999999</v>
      </c>
      <c r="O21" s="143"/>
      <c r="P21" s="134"/>
    </row>
    <row r="22" spans="1:16" s="146" customFormat="1" ht="13.5" customHeight="1" x14ac:dyDescent="0.2">
      <c r="A22" s="145"/>
      <c r="B22" s="243"/>
      <c r="C22" s="549" t="s">
        <v>72</v>
      </c>
      <c r="D22" s="144"/>
      <c r="E22" s="142"/>
      <c r="F22" s="142"/>
      <c r="G22" s="84"/>
      <c r="H22" s="541">
        <v>1231.47</v>
      </c>
      <c r="I22" s="541">
        <v>1232.1199999999999</v>
      </c>
      <c r="J22" s="541">
        <v>1233.47</v>
      </c>
      <c r="K22" s="951">
        <v>1241.71</v>
      </c>
      <c r="L22" s="541">
        <v>1246.24</v>
      </c>
      <c r="M22" s="541">
        <v>1262.17</v>
      </c>
      <c r="N22" s="541">
        <v>1245.79</v>
      </c>
      <c r="O22" s="142"/>
      <c r="P22" s="145"/>
    </row>
    <row r="23" spans="1:16" s="146" customFormat="1" ht="13.5" customHeight="1" x14ac:dyDescent="0.2">
      <c r="A23" s="145"/>
      <c r="B23" s="243"/>
      <c r="C23" s="549" t="s">
        <v>71</v>
      </c>
      <c r="D23" s="144"/>
      <c r="E23" s="142"/>
      <c r="F23" s="142"/>
      <c r="G23" s="84"/>
      <c r="H23" s="541">
        <v>981.64</v>
      </c>
      <c r="I23" s="541">
        <v>984.61</v>
      </c>
      <c r="J23" s="541">
        <v>982.36</v>
      </c>
      <c r="K23" s="955">
        <v>972.99</v>
      </c>
      <c r="L23" s="541">
        <v>977.62</v>
      </c>
      <c r="M23" s="541">
        <v>993.84</v>
      </c>
      <c r="N23" s="541">
        <v>989</v>
      </c>
      <c r="O23" s="142"/>
      <c r="P23" s="145"/>
    </row>
    <row r="24" spans="1:16" ht="15" customHeight="1" x14ac:dyDescent="0.2">
      <c r="A24" s="134"/>
      <c r="B24" s="240"/>
      <c r="C24" s="1191" t="s">
        <v>496</v>
      </c>
      <c r="E24" s="142"/>
      <c r="F24" s="142"/>
      <c r="G24" s="84"/>
      <c r="H24" s="1190">
        <f t="shared" ref="H24:K24" si="0">+H23/H22</f>
        <v>0.79712863488351315</v>
      </c>
      <c r="I24" s="1190">
        <f t="shared" si="0"/>
        <v>0.79911859234490157</v>
      </c>
      <c r="J24" s="1190">
        <f t="shared" si="0"/>
        <v>0.79641985617809918</v>
      </c>
      <c r="K24" s="1192">
        <f t="shared" si="0"/>
        <v>0.78358876066070171</v>
      </c>
      <c r="L24" s="1190">
        <f>+L23/L22</f>
        <v>0.78445564257285916</v>
      </c>
      <c r="M24" s="1189">
        <f>+M23/M22</f>
        <v>0.78740581696601886</v>
      </c>
      <c r="N24" s="1189">
        <f>+N23/N22</f>
        <v>0.79387376684673983</v>
      </c>
      <c r="O24" s="143"/>
      <c r="P24" s="134"/>
    </row>
    <row r="25" spans="1:16" ht="21.75" customHeight="1" x14ac:dyDescent="0.2">
      <c r="A25" s="134"/>
      <c r="B25" s="240"/>
      <c r="C25" s="220" t="s">
        <v>297</v>
      </c>
      <c r="D25" s="251"/>
      <c r="E25" s="246"/>
      <c r="F25" s="246"/>
      <c r="G25" s="252"/>
      <c r="H25" s="542">
        <f t="shared" ref="H25:M25" si="1">H17/H21*100</f>
        <v>85.659101023586999</v>
      </c>
      <c r="I25" s="542">
        <f t="shared" si="1"/>
        <v>85.609380973124843</v>
      </c>
      <c r="J25" s="542">
        <f t="shared" si="1"/>
        <v>85.182881866398958</v>
      </c>
      <c r="K25" s="957">
        <f t="shared" si="1"/>
        <v>84.41449482327738</v>
      </c>
      <c r="L25" s="542">
        <f t="shared" si="1"/>
        <v>84.21328780158116</v>
      </c>
      <c r="M25" s="542">
        <f t="shared" si="1"/>
        <v>83.385217078667452</v>
      </c>
      <c r="N25" s="542">
        <f>N17/N21*100</f>
        <v>84.279698808427725</v>
      </c>
      <c r="O25" s="143"/>
      <c r="P25" s="134"/>
    </row>
    <row r="26" spans="1:16" ht="13.5" customHeight="1" x14ac:dyDescent="0.2">
      <c r="A26" s="134"/>
      <c r="B26" s="240"/>
      <c r="C26" s="549" t="s">
        <v>72</v>
      </c>
      <c r="D26" s="144"/>
      <c r="E26" s="142"/>
      <c r="F26" s="142"/>
      <c r="G26" s="197"/>
      <c r="H26" s="750">
        <f t="shared" ref="H26:J26" si="2">H18/H22*100</f>
        <v>84.709331124590932</v>
      </c>
      <c r="I26" s="750">
        <f t="shared" si="2"/>
        <v>84.719832483848975</v>
      </c>
      <c r="J26" s="750">
        <f t="shared" si="2"/>
        <v>84.145540629281626</v>
      </c>
      <c r="K26" s="958">
        <f>K18/K22*100</f>
        <v>83.126494914271447</v>
      </c>
      <c r="L26" s="750">
        <f>L18/L22*100</f>
        <v>82.903774553858014</v>
      </c>
      <c r="M26" s="750">
        <f>M18/M22*100</f>
        <v>82.014308690588436</v>
      </c>
      <c r="N26" s="750">
        <f>N18/N22*100</f>
        <v>83.022953934661444</v>
      </c>
      <c r="O26" s="143"/>
      <c r="P26" s="134"/>
    </row>
    <row r="27" spans="1:16" ht="13.5" customHeight="1" x14ac:dyDescent="0.2">
      <c r="A27" s="134"/>
      <c r="B27" s="240"/>
      <c r="C27" s="549" t="s">
        <v>71</v>
      </c>
      <c r="D27" s="144"/>
      <c r="E27" s="142"/>
      <c r="F27" s="142"/>
      <c r="G27" s="197"/>
      <c r="H27" s="750">
        <f t="shared" ref="H27:K27" si="3">H19/H23*100</f>
        <v>87.226478138625168</v>
      </c>
      <c r="I27" s="750">
        <f t="shared" si="3"/>
        <v>87.073054305765737</v>
      </c>
      <c r="J27" s="750">
        <f t="shared" si="3"/>
        <v>86.913147929475954</v>
      </c>
      <c r="K27" s="958">
        <f t="shared" si="3"/>
        <v>86.411987790213658</v>
      </c>
      <c r="L27" s="750">
        <f>L19/L23*100</f>
        <v>86.227777664123067</v>
      </c>
      <c r="M27" s="750">
        <f>M19/M23*100</f>
        <v>85.479554052966265</v>
      </c>
      <c r="N27" s="750">
        <f>N19/N23*100</f>
        <v>86.217776405467816</v>
      </c>
      <c r="O27" s="143"/>
      <c r="P27" s="134"/>
    </row>
    <row r="28" spans="1:16" ht="6.75" customHeight="1" x14ac:dyDescent="0.2">
      <c r="A28" s="134"/>
      <c r="B28" s="240"/>
      <c r="C28" s="175"/>
      <c r="D28" s="144"/>
      <c r="E28" s="142"/>
      <c r="F28" s="142"/>
      <c r="G28" s="196"/>
      <c r="H28" s="543"/>
      <c r="I28" s="543"/>
      <c r="J28" s="543"/>
      <c r="K28" s="959"/>
      <c r="L28" s="543"/>
      <c r="M28" s="543"/>
      <c r="N28" s="543"/>
      <c r="O28" s="143"/>
      <c r="P28" s="134"/>
    </row>
    <row r="29" spans="1:16" ht="23.25" customHeight="1" x14ac:dyDescent="0.2">
      <c r="A29" s="134"/>
      <c r="B29" s="240"/>
      <c r="C29" s="1442" t="s">
        <v>296</v>
      </c>
      <c r="D29" s="1442"/>
      <c r="E29" s="1442"/>
      <c r="F29" s="1442"/>
      <c r="G29" s="250"/>
      <c r="H29" s="540">
        <v>12.9</v>
      </c>
      <c r="I29" s="540">
        <v>11.7</v>
      </c>
      <c r="J29" s="540">
        <v>12</v>
      </c>
      <c r="K29" s="954">
        <v>13.2</v>
      </c>
      <c r="L29" s="540">
        <v>19.600000000000001</v>
      </c>
      <c r="M29" s="540">
        <v>21.4</v>
      </c>
      <c r="N29" s="540">
        <f>+N37</f>
        <v>21.1</v>
      </c>
      <c r="O29" s="143"/>
      <c r="P29" s="134"/>
    </row>
    <row r="30" spans="1:16" ht="13.5" customHeight="1" x14ac:dyDescent="0.2">
      <c r="A30" s="145"/>
      <c r="B30" s="243"/>
      <c r="C30" s="549" t="s">
        <v>281</v>
      </c>
      <c r="D30" s="144"/>
      <c r="E30" s="142"/>
      <c r="F30" s="142"/>
      <c r="G30" s="84"/>
      <c r="H30" s="541">
        <v>10.1</v>
      </c>
      <c r="I30" s="541">
        <v>9.1999999999999993</v>
      </c>
      <c r="J30" s="541">
        <v>8.6999999999999993</v>
      </c>
      <c r="K30" s="951">
        <v>8.1</v>
      </c>
      <c r="L30" s="541">
        <v>15.1</v>
      </c>
      <c r="M30" s="541">
        <v>16.899999999999999</v>
      </c>
      <c r="N30" s="541">
        <v>17</v>
      </c>
      <c r="P30" s="134"/>
    </row>
    <row r="31" spans="1:16" ht="13.5" customHeight="1" x14ac:dyDescent="0.2">
      <c r="A31" s="134"/>
      <c r="B31" s="240"/>
      <c r="C31" s="549" t="s">
        <v>280</v>
      </c>
      <c r="D31" s="144"/>
      <c r="E31" s="142"/>
      <c r="F31" s="142"/>
      <c r="G31" s="84"/>
      <c r="H31" s="541">
        <v>16.600000000000001</v>
      </c>
      <c r="I31" s="541">
        <v>15.1</v>
      </c>
      <c r="J31" s="541">
        <v>16.5</v>
      </c>
      <c r="K31" s="951">
        <v>19.3</v>
      </c>
      <c r="L31" s="541">
        <v>25</v>
      </c>
      <c r="M31" s="541">
        <v>26.9</v>
      </c>
      <c r="N31" s="541">
        <v>26.2</v>
      </c>
      <c r="O31" s="143"/>
      <c r="P31" s="134"/>
    </row>
    <row r="32" spans="1:16" ht="20.25" customHeight="1" thickBot="1" x14ac:dyDescent="0.25">
      <c r="A32" s="134"/>
      <c r="B32" s="240"/>
      <c r="C32" s="175"/>
      <c r="D32" s="144"/>
      <c r="E32" s="142"/>
      <c r="F32" s="142"/>
      <c r="G32" s="1452"/>
      <c r="H32" s="1452"/>
      <c r="I32" s="1452"/>
      <c r="J32" s="1452"/>
      <c r="K32" s="1452"/>
      <c r="L32" s="1452"/>
      <c r="M32" s="1453"/>
      <c r="N32" s="1453"/>
      <c r="O32" s="143"/>
      <c r="P32" s="134"/>
    </row>
    <row r="33" spans="1:16" ht="30.75" customHeight="1" thickBot="1" x14ac:dyDescent="0.25">
      <c r="A33" s="134"/>
      <c r="B33" s="240"/>
      <c r="C33" s="1444" t="s">
        <v>295</v>
      </c>
      <c r="D33" s="1445"/>
      <c r="E33" s="1445"/>
      <c r="F33" s="1445"/>
      <c r="G33" s="1445"/>
      <c r="H33" s="1445"/>
      <c r="I33" s="1445"/>
      <c r="J33" s="1445"/>
      <c r="K33" s="1445"/>
      <c r="L33" s="1445"/>
      <c r="M33" s="1445"/>
      <c r="N33" s="1446"/>
      <c r="O33" s="190"/>
      <c r="P33" s="134"/>
    </row>
    <row r="34" spans="1:16" ht="7.5" customHeight="1" x14ac:dyDescent="0.2">
      <c r="A34" s="134"/>
      <c r="B34" s="240"/>
      <c r="C34" s="1447" t="s">
        <v>279</v>
      </c>
      <c r="D34" s="1447"/>
      <c r="E34" s="193"/>
      <c r="F34" s="192"/>
      <c r="G34" s="147"/>
      <c r="H34" s="148"/>
      <c r="I34" s="148"/>
      <c r="J34" s="148"/>
      <c r="K34" s="148"/>
      <c r="L34" s="148"/>
      <c r="M34" s="148"/>
      <c r="N34" s="148"/>
      <c r="O34" s="190"/>
      <c r="P34" s="134"/>
    </row>
    <row r="35" spans="1:16" ht="36" customHeight="1" x14ac:dyDescent="0.2">
      <c r="A35" s="134"/>
      <c r="B35" s="240"/>
      <c r="C35" s="1448"/>
      <c r="D35" s="1448"/>
      <c r="E35" s="195"/>
      <c r="F35" s="195"/>
      <c r="G35" s="195"/>
      <c r="H35" s="195"/>
      <c r="I35" s="1449" t="s">
        <v>278</v>
      </c>
      <c r="J35" s="1450"/>
      <c r="K35" s="1451" t="s">
        <v>277</v>
      </c>
      <c r="L35" s="1450"/>
      <c r="M35" s="1451" t="s">
        <v>276</v>
      </c>
      <c r="N35" s="1449"/>
      <c r="O35" s="190"/>
      <c r="P35" s="134"/>
    </row>
    <row r="36" spans="1:16" s="140" customFormat="1" ht="22.5" customHeight="1" x14ac:dyDescent="0.2">
      <c r="A36" s="138"/>
      <c r="B36" s="241"/>
      <c r="C36" s="195"/>
      <c r="D36" s="195"/>
      <c r="E36" s="195"/>
      <c r="F36" s="195"/>
      <c r="G36" s="195"/>
      <c r="H36" s="195"/>
      <c r="I36" s="933" t="s">
        <v>450</v>
      </c>
      <c r="J36" s="933" t="s">
        <v>497</v>
      </c>
      <c r="K36" s="933" t="s">
        <v>450</v>
      </c>
      <c r="L36" s="933" t="s">
        <v>497</v>
      </c>
      <c r="M36" s="933" t="s">
        <v>450</v>
      </c>
      <c r="N36" s="933" t="s">
        <v>497</v>
      </c>
      <c r="O36" s="194"/>
      <c r="P36" s="138"/>
    </row>
    <row r="37" spans="1:16" ht="15" customHeight="1" x14ac:dyDescent="0.2">
      <c r="A37" s="134"/>
      <c r="B37" s="240"/>
      <c r="C37" s="220" t="s">
        <v>68</v>
      </c>
      <c r="D37" s="245"/>
      <c r="E37" s="246"/>
      <c r="F37" s="247"/>
      <c r="G37" s="248"/>
      <c r="H37" s="249"/>
      <c r="I37" s="952">
        <v>950.9</v>
      </c>
      <c r="J37" s="952">
        <v>952.67243142082441</v>
      </c>
      <c r="K37" s="1301">
        <v>1140.3699999999999</v>
      </c>
      <c r="L37" s="952">
        <v>1130.3699999999999</v>
      </c>
      <c r="M37" s="952">
        <v>21.4</v>
      </c>
      <c r="N37" s="952">
        <v>21.1</v>
      </c>
      <c r="O37" s="190"/>
      <c r="P37" s="134"/>
    </row>
    <row r="38" spans="1:16" ht="13.5" customHeight="1" x14ac:dyDescent="0.2">
      <c r="A38" s="134"/>
      <c r="B38" s="240"/>
      <c r="C38" s="98" t="s">
        <v>275</v>
      </c>
      <c r="D38" s="204"/>
      <c r="E38" s="204"/>
      <c r="F38" s="204"/>
      <c r="G38" s="204"/>
      <c r="H38" s="204"/>
      <c r="I38" s="980">
        <v>948.1</v>
      </c>
      <c r="J38" s="1068">
        <v>959.61139513754881</v>
      </c>
      <c r="K38" s="1302">
        <v>1221.01</v>
      </c>
      <c r="L38" s="1068">
        <v>1236.47</v>
      </c>
      <c r="M38" s="953">
        <v>10.5</v>
      </c>
      <c r="N38" s="953">
        <v>8.1</v>
      </c>
      <c r="O38" s="948"/>
      <c r="P38" s="860"/>
    </row>
    <row r="39" spans="1:16" ht="13.5" customHeight="1" x14ac:dyDescent="0.2">
      <c r="A39" s="134"/>
      <c r="B39" s="240"/>
      <c r="C39" s="98" t="s">
        <v>274</v>
      </c>
      <c r="D39" s="204"/>
      <c r="E39" s="204"/>
      <c r="F39" s="204"/>
      <c r="G39" s="204"/>
      <c r="H39" s="204"/>
      <c r="I39" s="980">
        <v>875.1</v>
      </c>
      <c r="J39" s="1068">
        <v>876.8579355342672</v>
      </c>
      <c r="K39" s="1302">
        <v>1054.42</v>
      </c>
      <c r="L39" s="1068">
        <v>1031.23</v>
      </c>
      <c r="M39" s="953">
        <v>27.2</v>
      </c>
      <c r="N39" s="953">
        <v>26.2</v>
      </c>
      <c r="O39" s="948"/>
      <c r="P39" s="860"/>
    </row>
    <row r="40" spans="1:16" ht="13.5" customHeight="1" x14ac:dyDescent="0.2">
      <c r="A40" s="134"/>
      <c r="B40" s="240"/>
      <c r="C40" s="98" t="s">
        <v>273</v>
      </c>
      <c r="D40" s="191"/>
      <c r="E40" s="191"/>
      <c r="F40" s="191"/>
      <c r="G40" s="191"/>
      <c r="H40" s="191"/>
      <c r="I40" s="980">
        <v>2117.8000000000002</v>
      </c>
      <c r="J40" s="1068">
        <v>2177.140839068968</v>
      </c>
      <c r="K40" s="1302">
        <v>3291.76</v>
      </c>
      <c r="L40" s="1068">
        <v>3067.01</v>
      </c>
      <c r="M40" s="953">
        <v>0.2</v>
      </c>
      <c r="N40" s="953">
        <v>0.6</v>
      </c>
      <c r="O40" s="948"/>
      <c r="P40" s="860"/>
    </row>
    <row r="41" spans="1:16" ht="13.5" customHeight="1" x14ac:dyDescent="0.2">
      <c r="A41" s="134"/>
      <c r="B41" s="240"/>
      <c r="C41" s="98" t="s">
        <v>272</v>
      </c>
      <c r="D41" s="191"/>
      <c r="E41" s="191"/>
      <c r="F41" s="191"/>
      <c r="G41" s="191"/>
      <c r="H41" s="191"/>
      <c r="I41" s="980">
        <v>931.1</v>
      </c>
      <c r="J41" s="1068">
        <v>895.59153758711216</v>
      </c>
      <c r="K41" s="1302">
        <v>1149.9100000000001</v>
      </c>
      <c r="L41" s="1068">
        <v>1101.0899999999999</v>
      </c>
      <c r="M41" s="953">
        <v>18.5</v>
      </c>
      <c r="N41" s="953">
        <v>18.899999999999999</v>
      </c>
      <c r="O41" s="948"/>
      <c r="P41" s="860"/>
    </row>
    <row r="42" spans="1:16" ht="13.5" customHeight="1" x14ac:dyDescent="0.2">
      <c r="A42" s="134"/>
      <c r="B42" s="240"/>
      <c r="C42" s="98" t="s">
        <v>271</v>
      </c>
      <c r="D42" s="191"/>
      <c r="E42" s="191"/>
      <c r="F42" s="191"/>
      <c r="G42" s="191"/>
      <c r="H42" s="191"/>
      <c r="I42" s="980">
        <v>873.6</v>
      </c>
      <c r="J42" s="1068">
        <v>863.81888328486809</v>
      </c>
      <c r="K42" s="1302">
        <v>986.46</v>
      </c>
      <c r="L42" s="1068">
        <v>978.03</v>
      </c>
      <c r="M42" s="953">
        <v>24.9</v>
      </c>
      <c r="N42" s="953">
        <v>22.7</v>
      </c>
      <c r="O42" s="948"/>
      <c r="P42" s="860"/>
    </row>
    <row r="43" spans="1:16" ht="13.5" customHeight="1" x14ac:dyDescent="0.2">
      <c r="A43" s="134"/>
      <c r="B43" s="240"/>
      <c r="C43" s="98" t="s">
        <v>339</v>
      </c>
      <c r="D43" s="191"/>
      <c r="E43" s="191"/>
      <c r="F43" s="191"/>
      <c r="G43" s="191"/>
      <c r="H43" s="191"/>
      <c r="I43" s="980">
        <v>924.5</v>
      </c>
      <c r="J43" s="1068">
        <v>922.87173456983521</v>
      </c>
      <c r="K43" s="1302">
        <v>1080.27</v>
      </c>
      <c r="L43" s="1068">
        <v>1082.3399999999999</v>
      </c>
      <c r="M43" s="953">
        <v>22.5</v>
      </c>
      <c r="N43" s="953">
        <v>20.9</v>
      </c>
      <c r="O43" s="948"/>
      <c r="P43" s="860"/>
    </row>
    <row r="44" spans="1:16" ht="13.5" customHeight="1" x14ac:dyDescent="0.2">
      <c r="A44" s="134"/>
      <c r="B44" s="240"/>
      <c r="C44" s="98" t="s">
        <v>270</v>
      </c>
      <c r="D44" s="98"/>
      <c r="E44" s="98"/>
      <c r="F44" s="98"/>
      <c r="G44" s="98"/>
      <c r="H44" s="98"/>
      <c r="I44" s="980">
        <v>1091</v>
      </c>
      <c r="J44" s="1068">
        <v>1091.346120276452</v>
      </c>
      <c r="K44" s="1302">
        <v>1497.43</v>
      </c>
      <c r="L44" s="1068">
        <v>1455.62</v>
      </c>
      <c r="M44" s="953">
        <v>9.3000000000000007</v>
      </c>
      <c r="N44" s="953">
        <v>11.1</v>
      </c>
      <c r="O44" s="948"/>
      <c r="P44" s="860"/>
    </row>
    <row r="45" spans="1:16" ht="13.5" customHeight="1" x14ac:dyDescent="0.2">
      <c r="A45" s="134"/>
      <c r="B45" s="240"/>
      <c r="C45" s="98" t="s">
        <v>269</v>
      </c>
      <c r="D45" s="191"/>
      <c r="E45" s="191"/>
      <c r="F45" s="191"/>
      <c r="G45" s="191"/>
      <c r="H45" s="191"/>
      <c r="I45" s="980">
        <v>692.2</v>
      </c>
      <c r="J45" s="1068">
        <v>711.04731478160693</v>
      </c>
      <c r="K45" s="1302">
        <v>751.73</v>
      </c>
      <c r="L45" s="1068">
        <v>773.74</v>
      </c>
      <c r="M45" s="953">
        <v>29.9</v>
      </c>
      <c r="N45" s="953">
        <v>34.700000000000003</v>
      </c>
      <c r="O45" s="948"/>
      <c r="P45" s="860"/>
    </row>
    <row r="46" spans="1:16" ht="13.5" customHeight="1" x14ac:dyDescent="0.2">
      <c r="A46" s="134"/>
      <c r="B46" s="240"/>
      <c r="C46" s="98" t="s">
        <v>268</v>
      </c>
      <c r="D46" s="191"/>
      <c r="E46" s="191"/>
      <c r="F46" s="191"/>
      <c r="G46" s="191"/>
      <c r="H46" s="191"/>
      <c r="I46" s="980">
        <v>1539.9</v>
      </c>
      <c r="J46" s="1068">
        <v>1540.9372848268554</v>
      </c>
      <c r="K46" s="1302">
        <v>1822.39</v>
      </c>
      <c r="L46" s="1068">
        <v>1834.94</v>
      </c>
      <c r="M46" s="953">
        <v>5</v>
      </c>
      <c r="N46" s="953">
        <v>5.3</v>
      </c>
      <c r="O46" s="948"/>
      <c r="P46" s="860"/>
    </row>
    <row r="47" spans="1:16" ht="13.5" customHeight="1" x14ac:dyDescent="0.2">
      <c r="A47" s="134"/>
      <c r="B47" s="240"/>
      <c r="C47" s="98" t="s">
        <v>267</v>
      </c>
      <c r="D47" s="191"/>
      <c r="E47" s="191"/>
      <c r="F47" s="191"/>
      <c r="G47" s="191"/>
      <c r="H47" s="191"/>
      <c r="I47" s="980">
        <v>1578.1</v>
      </c>
      <c r="J47" s="1068">
        <v>1572.5093203798053</v>
      </c>
      <c r="K47" s="1302">
        <v>2272.71</v>
      </c>
      <c r="L47" s="1068">
        <v>2270.06</v>
      </c>
      <c r="M47" s="953">
        <v>1.4</v>
      </c>
      <c r="N47" s="953">
        <v>1.2</v>
      </c>
      <c r="O47" s="948"/>
      <c r="P47" s="860"/>
    </row>
    <row r="48" spans="1:16" ht="13.5" customHeight="1" x14ac:dyDescent="0.2">
      <c r="A48" s="134"/>
      <c r="B48" s="240"/>
      <c r="C48" s="98" t="s">
        <v>266</v>
      </c>
      <c r="D48" s="191"/>
      <c r="E48" s="191"/>
      <c r="F48" s="191"/>
      <c r="G48" s="191"/>
      <c r="H48" s="191"/>
      <c r="I48" s="980">
        <v>1040</v>
      </c>
      <c r="J48" s="1068">
        <v>1004.2502727339743</v>
      </c>
      <c r="K48" s="1302">
        <v>1146.82</v>
      </c>
      <c r="L48" s="1068">
        <v>1113.2</v>
      </c>
      <c r="M48" s="953">
        <v>23.6</v>
      </c>
      <c r="N48" s="953">
        <v>19.899999999999999</v>
      </c>
      <c r="O48" s="948"/>
      <c r="P48" s="860"/>
    </row>
    <row r="49" spans="1:16" ht="13.5" customHeight="1" x14ac:dyDescent="0.2">
      <c r="A49" s="134"/>
      <c r="B49" s="240"/>
      <c r="C49" s="98" t="s">
        <v>265</v>
      </c>
      <c r="D49" s="191"/>
      <c r="E49" s="191"/>
      <c r="F49" s="191"/>
      <c r="G49" s="191"/>
      <c r="H49" s="191"/>
      <c r="I49" s="980">
        <v>1285.3</v>
      </c>
      <c r="J49" s="1068">
        <v>1277.4052178039108</v>
      </c>
      <c r="K49" s="1302">
        <v>1511.38</v>
      </c>
      <c r="L49" s="1068">
        <v>1452.63</v>
      </c>
      <c r="M49" s="953">
        <v>7.4</v>
      </c>
      <c r="N49" s="953">
        <v>8.4</v>
      </c>
      <c r="O49" s="948"/>
      <c r="P49" s="860"/>
    </row>
    <row r="50" spans="1:16" ht="13.5" customHeight="1" x14ac:dyDescent="0.2">
      <c r="A50" s="134"/>
      <c r="B50" s="240"/>
      <c r="C50" s="98" t="s">
        <v>264</v>
      </c>
      <c r="D50" s="191"/>
      <c r="E50" s="191"/>
      <c r="F50" s="191"/>
      <c r="G50" s="191"/>
      <c r="H50" s="191"/>
      <c r="I50" s="980">
        <v>760.2</v>
      </c>
      <c r="J50" s="1068">
        <v>766.93772090756761</v>
      </c>
      <c r="K50" s="1302">
        <v>904.37</v>
      </c>
      <c r="L50" s="1068">
        <v>892.3</v>
      </c>
      <c r="M50" s="953">
        <v>24.5</v>
      </c>
      <c r="N50" s="953">
        <v>26.2</v>
      </c>
      <c r="O50" s="948"/>
      <c r="P50" s="860"/>
    </row>
    <row r="51" spans="1:16" ht="13.5" customHeight="1" x14ac:dyDescent="0.2">
      <c r="A51" s="134"/>
      <c r="B51" s="240"/>
      <c r="C51" s="98" t="s">
        <v>263</v>
      </c>
      <c r="D51" s="191"/>
      <c r="E51" s="191"/>
      <c r="F51" s="191"/>
      <c r="G51" s="191"/>
      <c r="H51" s="191"/>
      <c r="I51" s="980">
        <v>1195.5</v>
      </c>
      <c r="J51" s="1068">
        <v>1202.1051295259754</v>
      </c>
      <c r="K51" s="1302">
        <v>1293.33</v>
      </c>
      <c r="L51" s="1068">
        <v>1301.7</v>
      </c>
      <c r="M51" s="953">
        <v>10.199999999999999</v>
      </c>
      <c r="N51" s="953">
        <v>9.8000000000000007</v>
      </c>
      <c r="O51" s="948"/>
      <c r="P51" s="860"/>
    </row>
    <row r="52" spans="1:16" ht="13.5" customHeight="1" x14ac:dyDescent="0.2">
      <c r="A52" s="134"/>
      <c r="B52" s="240"/>
      <c r="C52" s="98" t="s">
        <v>262</v>
      </c>
      <c r="D52" s="191"/>
      <c r="E52" s="191"/>
      <c r="F52" s="191"/>
      <c r="G52" s="191"/>
      <c r="H52" s="191"/>
      <c r="I52" s="980">
        <v>760.7</v>
      </c>
      <c r="J52" s="1068">
        <v>767.73660899536776</v>
      </c>
      <c r="K52" s="1302">
        <v>854.02</v>
      </c>
      <c r="L52" s="1068">
        <v>856.67</v>
      </c>
      <c r="M52" s="953">
        <v>22.3</v>
      </c>
      <c r="N52" s="953">
        <v>21.4</v>
      </c>
      <c r="O52" s="948"/>
      <c r="P52" s="860"/>
    </row>
    <row r="53" spans="1:16" ht="13.5" customHeight="1" x14ac:dyDescent="0.2">
      <c r="A53" s="134"/>
      <c r="B53" s="240"/>
      <c r="C53" s="98" t="s">
        <v>261</v>
      </c>
      <c r="D53" s="191"/>
      <c r="E53" s="191"/>
      <c r="F53" s="191"/>
      <c r="G53" s="191"/>
      <c r="H53" s="191"/>
      <c r="I53" s="980">
        <v>1265.0999999999999</v>
      </c>
      <c r="J53" s="1068">
        <v>1331.4384742590216</v>
      </c>
      <c r="K53" s="1302">
        <v>1447.25</v>
      </c>
      <c r="L53" s="1068">
        <v>1496.99</v>
      </c>
      <c r="M53" s="953">
        <v>20.2</v>
      </c>
      <c r="N53" s="953">
        <v>21.2</v>
      </c>
      <c r="O53" s="948"/>
      <c r="P53" s="860"/>
    </row>
    <row r="54" spans="1:16" ht="13.5" customHeight="1" x14ac:dyDescent="0.2">
      <c r="A54" s="134"/>
      <c r="B54" s="240"/>
      <c r="C54" s="98" t="s">
        <v>111</v>
      </c>
      <c r="D54" s="191"/>
      <c r="E54" s="191"/>
      <c r="F54" s="191"/>
      <c r="G54" s="191"/>
      <c r="H54" s="191"/>
      <c r="I54" s="980">
        <v>933</v>
      </c>
      <c r="J54" s="1068">
        <v>930.25321200866392</v>
      </c>
      <c r="K54" s="1302">
        <v>1045.72</v>
      </c>
      <c r="L54" s="1068">
        <v>1050.1199999999999</v>
      </c>
      <c r="M54" s="953">
        <v>29</v>
      </c>
      <c r="N54" s="953">
        <v>27.4</v>
      </c>
      <c r="O54" s="948"/>
      <c r="P54" s="860"/>
    </row>
    <row r="55" spans="1:16" ht="13.5" customHeight="1" x14ac:dyDescent="0.2">
      <c r="A55" s="134"/>
      <c r="B55" s="240"/>
      <c r="C55" s="1454" t="s">
        <v>575</v>
      </c>
      <c r="D55" s="1454"/>
      <c r="E55" s="1454"/>
      <c r="F55" s="1454"/>
      <c r="G55" s="1454"/>
      <c r="H55" s="1454"/>
      <c r="I55" s="1454"/>
      <c r="J55" s="1454"/>
      <c r="K55" s="1454"/>
      <c r="L55" s="1454"/>
      <c r="M55" s="1454"/>
      <c r="N55" s="1454"/>
      <c r="O55" s="1454"/>
      <c r="P55" s="134"/>
    </row>
    <row r="56" spans="1:16" ht="13.5" customHeight="1" x14ac:dyDescent="0.2">
      <c r="A56" s="134"/>
      <c r="B56" s="240"/>
      <c r="C56" s="189" t="s">
        <v>390</v>
      </c>
      <c r="D56" s="136"/>
      <c r="E56" s="137"/>
      <c r="F56" s="188"/>
      <c r="G56" s="188"/>
      <c r="H56" s="149"/>
      <c r="I56" s="1455" t="s">
        <v>427</v>
      </c>
      <c r="J56" s="1455"/>
      <c r="K56" s="1455"/>
      <c r="L56" s="1455"/>
      <c r="M56" s="1455"/>
      <c r="N56" s="1455"/>
      <c r="O56" s="1455"/>
      <c r="P56" s="134"/>
    </row>
    <row r="57" spans="1:16" ht="13.5" customHeight="1" x14ac:dyDescent="0.2">
      <c r="A57" s="134"/>
      <c r="B57" s="244">
        <v>14</v>
      </c>
      <c r="C57" s="1443">
        <v>42552</v>
      </c>
      <c r="D57" s="1443"/>
      <c r="E57" s="136"/>
      <c r="F57" s="136"/>
      <c r="G57" s="136"/>
      <c r="H57" s="136"/>
      <c r="I57" s="136"/>
      <c r="J57" s="136"/>
      <c r="K57" s="136"/>
      <c r="L57" s="136"/>
      <c r="M57" s="136"/>
      <c r="N57" s="136"/>
      <c r="P57" s="134"/>
    </row>
  </sheetData>
  <mergeCells count="20">
    <mergeCell ref="L1:O1"/>
    <mergeCell ref="C5:D6"/>
    <mergeCell ref="C8:F8"/>
    <mergeCell ref="C13:D14"/>
    <mergeCell ref="I14:J14"/>
    <mergeCell ref="K14:L14"/>
    <mergeCell ref="M14:N14"/>
    <mergeCell ref="C29:F29"/>
    <mergeCell ref="C57:D57"/>
    <mergeCell ref="C33:N33"/>
    <mergeCell ref="C34:D35"/>
    <mergeCell ref="I35:J35"/>
    <mergeCell ref="K35:L35"/>
    <mergeCell ref="M35:N35"/>
    <mergeCell ref="G32:H32"/>
    <mergeCell ref="I32:J32"/>
    <mergeCell ref="K32:L32"/>
    <mergeCell ref="M32:N32"/>
    <mergeCell ref="C55:O55"/>
    <mergeCell ref="I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5" customWidth="1"/>
    <col min="2" max="2" width="2.5703125" style="95" customWidth="1"/>
    <col min="3" max="3" width="2.28515625" style="95" customWidth="1"/>
    <col min="4" max="4" width="39.140625" style="95" customWidth="1"/>
    <col min="5" max="9" width="11" style="95" customWidth="1"/>
    <col min="10" max="10" width="2.5703125" style="95" customWidth="1"/>
    <col min="11" max="11" width="1" style="95" customWidth="1"/>
    <col min="12" max="16384" width="9.140625" style="95"/>
  </cols>
  <sheetData>
    <row r="1" spans="1:11" ht="13.5" customHeight="1" x14ac:dyDescent="0.2">
      <c r="A1" s="2"/>
      <c r="B1" s="1473" t="s">
        <v>321</v>
      </c>
      <c r="C1" s="1473"/>
      <c r="D1" s="1473"/>
      <c r="E1" s="219"/>
      <c r="F1" s="219"/>
      <c r="G1" s="219"/>
      <c r="H1" s="219"/>
      <c r="I1" s="219"/>
      <c r="J1" s="260"/>
      <c r="K1" s="2"/>
    </row>
    <row r="2" spans="1:11" ht="6" customHeight="1" x14ac:dyDescent="0.2">
      <c r="A2" s="2"/>
      <c r="B2" s="1410"/>
      <c r="C2" s="1410"/>
      <c r="D2" s="1410"/>
      <c r="E2" s="4"/>
      <c r="F2" s="4"/>
      <c r="G2" s="4"/>
      <c r="H2" s="4"/>
      <c r="I2" s="4"/>
      <c r="J2" s="530"/>
      <c r="K2" s="2"/>
    </row>
    <row r="3" spans="1:11" ht="13.5" customHeight="1" thickBot="1" x14ac:dyDescent="0.25">
      <c r="A3" s="2"/>
      <c r="B3" s="4"/>
      <c r="C3" s="4"/>
      <c r="D3" s="4"/>
      <c r="E3" s="691"/>
      <c r="F3" s="691"/>
      <c r="G3" s="691"/>
      <c r="H3" s="691"/>
      <c r="I3" s="691" t="s">
        <v>70</v>
      </c>
      <c r="J3" s="217"/>
      <c r="K3" s="2"/>
    </row>
    <row r="4" spans="1:11" s="7" customFormat="1" ht="13.5" customHeight="1" thickBot="1" x14ac:dyDescent="0.25">
      <c r="A4" s="6"/>
      <c r="B4" s="14"/>
      <c r="C4" s="1466" t="s">
        <v>348</v>
      </c>
      <c r="D4" s="1467"/>
      <c r="E4" s="1467"/>
      <c r="F4" s="1467"/>
      <c r="G4" s="1467"/>
      <c r="H4" s="1467"/>
      <c r="I4" s="1468"/>
      <c r="J4" s="217"/>
      <c r="K4" s="6"/>
    </row>
    <row r="5" spans="1:11" ht="4.5" customHeight="1" x14ac:dyDescent="0.2">
      <c r="A5" s="2"/>
      <c r="B5" s="4"/>
      <c r="C5" s="1469" t="s">
        <v>85</v>
      </c>
      <c r="D5" s="1470"/>
      <c r="E5" s="693"/>
      <c r="F5" s="693"/>
      <c r="G5" s="693"/>
      <c r="H5" s="693"/>
      <c r="I5" s="693"/>
      <c r="J5" s="217"/>
      <c r="K5" s="2"/>
    </row>
    <row r="6" spans="1:11" ht="15.75" customHeight="1" x14ac:dyDescent="0.2">
      <c r="A6" s="2"/>
      <c r="B6" s="4"/>
      <c r="C6" s="1469"/>
      <c r="D6" s="1470"/>
      <c r="E6" s="1464" t="s">
        <v>347</v>
      </c>
      <c r="F6" s="1464"/>
      <c r="G6" s="1464"/>
      <c r="H6" s="1464"/>
      <c r="I6" s="1464"/>
      <c r="J6" s="217"/>
      <c r="K6" s="2"/>
    </row>
    <row r="7" spans="1:11" ht="13.5" customHeight="1" x14ac:dyDescent="0.2">
      <c r="A7" s="2"/>
      <c r="B7" s="4"/>
      <c r="C7" s="1470"/>
      <c r="D7" s="1470"/>
      <c r="E7" s="1471">
        <v>2015</v>
      </c>
      <c r="F7" s="1471"/>
      <c r="G7" s="1471"/>
      <c r="H7" s="1472"/>
      <c r="I7" s="1157">
        <v>2016</v>
      </c>
      <c r="J7" s="217"/>
      <c r="K7" s="2"/>
    </row>
    <row r="8" spans="1:11" ht="13.5" customHeight="1" x14ac:dyDescent="0.2">
      <c r="A8" s="2"/>
      <c r="B8" s="4"/>
      <c r="C8" s="532"/>
      <c r="D8" s="532"/>
      <c r="E8" s="692" t="s">
        <v>93</v>
      </c>
      <c r="F8" s="909" t="s">
        <v>102</v>
      </c>
      <c r="G8" s="692" t="s">
        <v>99</v>
      </c>
      <c r="H8" s="1072" t="s">
        <v>96</v>
      </c>
      <c r="I8" s="692" t="s">
        <v>93</v>
      </c>
      <c r="J8" s="217"/>
      <c r="K8" s="2"/>
    </row>
    <row r="9" spans="1:11" s="535" customFormat="1" ht="23.25" customHeight="1" x14ac:dyDescent="0.2">
      <c r="A9" s="533"/>
      <c r="B9" s="534"/>
      <c r="C9" s="1465" t="s">
        <v>68</v>
      </c>
      <c r="D9" s="1465"/>
      <c r="E9" s="976">
        <v>5.25</v>
      </c>
      <c r="F9" s="977">
        <v>5.23</v>
      </c>
      <c r="G9" s="977">
        <v>5.24</v>
      </c>
      <c r="H9" s="977">
        <v>5.19</v>
      </c>
      <c r="I9" s="977">
        <v>5.19</v>
      </c>
      <c r="J9" s="574"/>
      <c r="K9" s="533"/>
    </row>
    <row r="10" spans="1:11" ht="18.75" customHeight="1" x14ac:dyDescent="0.2">
      <c r="A10" s="2"/>
      <c r="B10" s="4"/>
      <c r="C10" s="204" t="s">
        <v>329</v>
      </c>
      <c r="D10" s="13"/>
      <c r="E10" s="978">
        <v>11.41</v>
      </c>
      <c r="F10" s="979">
        <v>11.51</v>
      </c>
      <c r="G10" s="979">
        <v>11.23</v>
      </c>
      <c r="H10" s="979">
        <v>10.86</v>
      </c>
      <c r="I10" s="979">
        <v>10.95</v>
      </c>
      <c r="J10" s="574"/>
      <c r="K10" s="2"/>
    </row>
    <row r="11" spans="1:11" ht="18.75" customHeight="1" x14ac:dyDescent="0.2">
      <c r="A11" s="2"/>
      <c r="B11" s="4"/>
      <c r="C11" s="204" t="s">
        <v>253</v>
      </c>
      <c r="D11" s="22"/>
      <c r="E11" s="978">
        <v>7.16</v>
      </c>
      <c r="F11" s="979">
        <v>7.07</v>
      </c>
      <c r="G11" s="979">
        <v>7.11</v>
      </c>
      <c r="H11" s="979">
        <v>7.03</v>
      </c>
      <c r="I11" s="979">
        <v>6.98</v>
      </c>
      <c r="J11" s="574"/>
      <c r="K11" s="2"/>
    </row>
    <row r="12" spans="1:11" ht="18.75" customHeight="1" x14ac:dyDescent="0.2">
      <c r="A12" s="2"/>
      <c r="B12" s="4"/>
      <c r="C12" s="204" t="s">
        <v>254</v>
      </c>
      <c r="D12" s="22"/>
      <c r="E12" s="978">
        <v>4.24</v>
      </c>
      <c r="F12" s="979">
        <v>4.2</v>
      </c>
      <c r="G12" s="979">
        <v>4.25</v>
      </c>
      <c r="H12" s="979">
        <v>4.22</v>
      </c>
      <c r="I12" s="979">
        <v>4.2300000000000004</v>
      </c>
      <c r="J12" s="574"/>
      <c r="K12" s="2"/>
    </row>
    <row r="13" spans="1:11" ht="18.75" customHeight="1" x14ac:dyDescent="0.2">
      <c r="A13" s="2"/>
      <c r="B13" s="4"/>
      <c r="C13" s="204" t="s">
        <v>84</v>
      </c>
      <c r="D13" s="13"/>
      <c r="E13" s="978">
        <v>4.18</v>
      </c>
      <c r="F13" s="979">
        <v>4.17</v>
      </c>
      <c r="G13" s="979">
        <v>4.2699999999999996</v>
      </c>
      <c r="H13" s="979">
        <v>4.21</v>
      </c>
      <c r="I13" s="979">
        <v>4.21</v>
      </c>
      <c r="J13" s="531"/>
      <c r="K13" s="2"/>
    </row>
    <row r="14" spans="1:11" ht="18.75" customHeight="1" x14ac:dyDescent="0.2">
      <c r="A14" s="2"/>
      <c r="B14" s="4"/>
      <c r="C14" s="204" t="s">
        <v>255</v>
      </c>
      <c r="D14" s="22"/>
      <c r="E14" s="978">
        <v>4.41</v>
      </c>
      <c r="F14" s="979">
        <v>4.42</v>
      </c>
      <c r="G14" s="979">
        <v>4.43</v>
      </c>
      <c r="H14" s="979">
        <v>4.37</v>
      </c>
      <c r="I14" s="979">
        <v>4.47</v>
      </c>
      <c r="J14" s="531"/>
      <c r="K14" s="2"/>
    </row>
    <row r="15" spans="1:11" ht="18.75" customHeight="1" x14ac:dyDescent="0.2">
      <c r="A15" s="2"/>
      <c r="B15" s="4"/>
      <c r="C15" s="204" t="s">
        <v>83</v>
      </c>
      <c r="D15" s="22"/>
      <c r="E15" s="978">
        <v>4.34</v>
      </c>
      <c r="F15" s="979">
        <v>4.29</v>
      </c>
      <c r="G15" s="979">
        <v>4.28</v>
      </c>
      <c r="H15" s="979">
        <v>4.26</v>
      </c>
      <c r="I15" s="979">
        <v>4.2699999999999996</v>
      </c>
      <c r="J15" s="531"/>
      <c r="K15" s="2"/>
    </row>
    <row r="16" spans="1:11" ht="18.75" customHeight="1" x14ac:dyDescent="0.2">
      <c r="A16" s="2"/>
      <c r="B16" s="4"/>
      <c r="C16" s="204" t="s">
        <v>256</v>
      </c>
      <c r="D16" s="22"/>
      <c r="E16" s="978">
        <v>4.3099999999999996</v>
      </c>
      <c r="F16" s="979">
        <v>4.46</v>
      </c>
      <c r="G16" s="979">
        <v>4.43</v>
      </c>
      <c r="H16" s="979">
        <v>4.37</v>
      </c>
      <c r="I16" s="979">
        <v>4.49</v>
      </c>
      <c r="J16" s="531"/>
      <c r="K16" s="2"/>
    </row>
    <row r="17" spans="1:11" ht="18.75" customHeight="1" x14ac:dyDescent="0.2">
      <c r="A17" s="2"/>
      <c r="B17" s="4"/>
      <c r="C17" s="204" t="s">
        <v>82</v>
      </c>
      <c r="D17" s="22"/>
      <c r="E17" s="978">
        <v>4.2699999999999996</v>
      </c>
      <c r="F17" s="979">
        <v>4.25</v>
      </c>
      <c r="G17" s="979">
        <v>4.29</v>
      </c>
      <c r="H17" s="979">
        <v>4.3</v>
      </c>
      <c r="I17" s="979">
        <v>4.25</v>
      </c>
      <c r="J17" s="531"/>
      <c r="K17" s="2"/>
    </row>
    <row r="18" spans="1:11" ht="18.75" customHeight="1" x14ac:dyDescent="0.2">
      <c r="A18" s="2"/>
      <c r="B18" s="4"/>
      <c r="C18" s="204" t="s">
        <v>81</v>
      </c>
      <c r="D18" s="22"/>
      <c r="E18" s="978">
        <v>4.83</v>
      </c>
      <c r="F18" s="979">
        <v>4.88</v>
      </c>
      <c r="G18" s="979">
        <v>4.88</v>
      </c>
      <c r="H18" s="979">
        <v>4.84</v>
      </c>
      <c r="I18" s="979">
        <v>4.82</v>
      </c>
      <c r="J18" s="531"/>
      <c r="K18" s="2"/>
    </row>
    <row r="19" spans="1:11" ht="18.75" customHeight="1" x14ac:dyDescent="0.2">
      <c r="A19" s="2"/>
      <c r="B19" s="4"/>
      <c r="C19" s="204" t="s">
        <v>257</v>
      </c>
      <c r="D19" s="22"/>
      <c r="E19" s="978">
        <v>4.2300000000000004</v>
      </c>
      <c r="F19" s="979">
        <v>4.29</v>
      </c>
      <c r="G19" s="979">
        <v>4.3600000000000003</v>
      </c>
      <c r="H19" s="979">
        <v>4.37</v>
      </c>
      <c r="I19" s="979">
        <v>4.25</v>
      </c>
      <c r="J19" s="531"/>
      <c r="K19" s="2"/>
    </row>
    <row r="20" spans="1:11" ht="18.75" customHeight="1" x14ac:dyDescent="0.2">
      <c r="A20" s="2"/>
      <c r="B20" s="4"/>
      <c r="C20" s="204" t="s">
        <v>80</v>
      </c>
      <c r="D20" s="13"/>
      <c r="E20" s="978">
        <v>4.96</v>
      </c>
      <c r="F20" s="979">
        <v>5.13</v>
      </c>
      <c r="G20" s="979">
        <v>5.25</v>
      </c>
      <c r="H20" s="979">
        <v>5.08</v>
      </c>
      <c r="I20" s="979">
        <v>4.92</v>
      </c>
      <c r="J20" s="531"/>
      <c r="K20" s="2"/>
    </row>
    <row r="21" spans="1:11" ht="18.75" customHeight="1" x14ac:dyDescent="0.2">
      <c r="A21" s="2"/>
      <c r="B21" s="4"/>
      <c r="C21" s="204" t="s">
        <v>258</v>
      </c>
      <c r="D21" s="22"/>
      <c r="E21" s="978">
        <v>5.03</v>
      </c>
      <c r="F21" s="979">
        <v>5.2</v>
      </c>
      <c r="G21" s="979">
        <v>5.22</v>
      </c>
      <c r="H21" s="979">
        <v>5.16</v>
      </c>
      <c r="I21" s="979">
        <v>5.17</v>
      </c>
      <c r="J21" s="531"/>
      <c r="K21" s="2"/>
    </row>
    <row r="22" spans="1:11" ht="18.75" customHeight="1" x14ac:dyDescent="0.2">
      <c r="A22" s="2"/>
      <c r="B22" s="4"/>
      <c r="C22" s="204" t="s">
        <v>259</v>
      </c>
      <c r="D22" s="22"/>
      <c r="E22" s="978">
        <v>4.78</v>
      </c>
      <c r="F22" s="979">
        <v>4.79</v>
      </c>
      <c r="G22" s="979">
        <v>4.82</v>
      </c>
      <c r="H22" s="979">
        <v>4.88</v>
      </c>
      <c r="I22" s="979">
        <v>4.8</v>
      </c>
      <c r="J22" s="531"/>
      <c r="K22" s="2"/>
    </row>
    <row r="23" spans="1:11" ht="18.75" customHeight="1" x14ac:dyDescent="0.2">
      <c r="A23" s="2"/>
      <c r="B23" s="4"/>
      <c r="C23" s="204" t="s">
        <v>335</v>
      </c>
      <c r="D23" s="22"/>
      <c r="E23" s="978">
        <v>4.68</v>
      </c>
      <c r="F23" s="979">
        <v>4.71</v>
      </c>
      <c r="G23" s="979">
        <v>4.72</v>
      </c>
      <c r="H23" s="979">
        <v>4.6399999999999997</v>
      </c>
      <c r="I23" s="979">
        <v>4.67</v>
      </c>
      <c r="J23" s="531"/>
      <c r="K23" s="2"/>
    </row>
    <row r="24" spans="1:11" ht="18.75" customHeight="1" x14ac:dyDescent="0.2">
      <c r="A24" s="2"/>
      <c r="B24" s="4"/>
      <c r="C24" s="204" t="s">
        <v>336</v>
      </c>
      <c r="D24" s="22"/>
      <c r="E24" s="978">
        <v>4.1399999999999997</v>
      </c>
      <c r="F24" s="979">
        <v>4.13</v>
      </c>
      <c r="G24" s="979">
        <v>4.1399999999999997</v>
      </c>
      <c r="H24" s="979">
        <v>4.1100000000000003</v>
      </c>
      <c r="I24" s="979">
        <v>4.12</v>
      </c>
      <c r="J24" s="531"/>
      <c r="K24" s="2"/>
    </row>
    <row r="25" spans="1:11" ht="35.25" customHeight="1" thickBot="1" x14ac:dyDescent="0.25">
      <c r="A25" s="2"/>
      <c r="B25" s="4"/>
      <c r="C25" s="694"/>
      <c r="D25" s="694"/>
      <c r="E25" s="536"/>
      <c r="F25" s="536"/>
      <c r="G25" s="536"/>
      <c r="H25" s="536"/>
      <c r="I25" s="536"/>
      <c r="J25" s="531"/>
      <c r="K25" s="2"/>
    </row>
    <row r="26" spans="1:11" s="7" customFormat="1" ht="13.5" customHeight="1" thickBot="1" x14ac:dyDescent="0.25">
      <c r="A26" s="6"/>
      <c r="B26" s="14"/>
      <c r="C26" s="1466" t="s">
        <v>349</v>
      </c>
      <c r="D26" s="1467"/>
      <c r="E26" s="1467"/>
      <c r="F26" s="1467"/>
      <c r="G26" s="1467"/>
      <c r="H26" s="1467"/>
      <c r="I26" s="1468"/>
      <c r="J26" s="531"/>
      <c r="K26" s="6"/>
    </row>
    <row r="27" spans="1:11" ht="4.5" customHeight="1" x14ac:dyDescent="0.2">
      <c r="A27" s="2"/>
      <c r="B27" s="4"/>
      <c r="C27" s="1469" t="s">
        <v>85</v>
      </c>
      <c r="D27" s="1470"/>
      <c r="E27" s="694"/>
      <c r="F27" s="694"/>
      <c r="G27" s="694"/>
      <c r="H27" s="694"/>
      <c r="I27" s="694"/>
      <c r="J27" s="531"/>
      <c r="K27" s="2"/>
    </row>
    <row r="28" spans="1:11" ht="15.75" customHeight="1" x14ac:dyDescent="0.2">
      <c r="A28" s="2"/>
      <c r="B28" s="4"/>
      <c r="C28" s="1469"/>
      <c r="D28" s="1470"/>
      <c r="E28" s="1464" t="s">
        <v>355</v>
      </c>
      <c r="F28" s="1464"/>
      <c r="G28" s="1464"/>
      <c r="H28" s="1464"/>
      <c r="I28" s="1464"/>
      <c r="J28" s="217"/>
      <c r="K28" s="2"/>
    </row>
    <row r="29" spans="1:11" ht="13.5" customHeight="1" x14ac:dyDescent="0.2">
      <c r="A29" s="2"/>
      <c r="B29" s="4"/>
      <c r="C29" s="1470"/>
      <c r="D29" s="1470"/>
      <c r="E29" s="1471">
        <v>2015</v>
      </c>
      <c r="F29" s="1471"/>
      <c r="G29" s="1471"/>
      <c r="H29" s="1472"/>
      <c r="I29" s="1157">
        <v>2016</v>
      </c>
      <c r="J29" s="217"/>
      <c r="K29" s="2"/>
    </row>
    <row r="30" spans="1:11" ht="13.5" customHeight="1" x14ac:dyDescent="0.2">
      <c r="A30" s="2"/>
      <c r="B30" s="4"/>
      <c r="C30" s="532"/>
      <c r="D30" s="532"/>
      <c r="E30" s="692" t="s">
        <v>93</v>
      </c>
      <c r="F30" s="909" t="s">
        <v>102</v>
      </c>
      <c r="G30" s="692" t="s">
        <v>99</v>
      </c>
      <c r="H30" s="1072" t="s">
        <v>96</v>
      </c>
      <c r="I30" s="692" t="s">
        <v>93</v>
      </c>
      <c r="J30" s="217"/>
      <c r="K30" s="2"/>
    </row>
    <row r="31" spans="1:11" s="535" customFormat="1" ht="23.25" customHeight="1" x14ac:dyDescent="0.2">
      <c r="A31" s="533"/>
      <c r="B31" s="534"/>
      <c r="C31" s="1465" t="s">
        <v>68</v>
      </c>
      <c r="D31" s="1465"/>
      <c r="E31" s="972">
        <v>907.91</v>
      </c>
      <c r="F31" s="973">
        <v>906.18</v>
      </c>
      <c r="G31" s="973">
        <v>907.38</v>
      </c>
      <c r="H31" s="973">
        <v>898.25</v>
      </c>
      <c r="I31" s="973">
        <v>897.86</v>
      </c>
      <c r="J31" s="574"/>
      <c r="K31" s="533"/>
    </row>
    <row r="32" spans="1:11" ht="18.75" customHeight="1" x14ac:dyDescent="0.2">
      <c r="A32" s="2"/>
      <c r="B32" s="4"/>
      <c r="C32" s="204" t="s">
        <v>329</v>
      </c>
      <c r="D32" s="13"/>
      <c r="E32" s="974">
        <v>1962.68</v>
      </c>
      <c r="F32" s="975">
        <v>1976.73</v>
      </c>
      <c r="G32" s="975">
        <v>1928.47</v>
      </c>
      <c r="H32" s="975">
        <v>1864.56</v>
      </c>
      <c r="I32" s="975">
        <v>1883.15</v>
      </c>
      <c r="J32" s="574"/>
      <c r="K32" s="2"/>
    </row>
    <row r="33" spans="1:11" ht="18.75" customHeight="1" x14ac:dyDescent="0.2">
      <c r="A33" s="2"/>
      <c r="B33" s="4"/>
      <c r="C33" s="204" t="s">
        <v>253</v>
      </c>
      <c r="D33" s="22"/>
      <c r="E33" s="974">
        <v>1240.1099999999999</v>
      </c>
      <c r="F33" s="975">
        <v>1224.56</v>
      </c>
      <c r="G33" s="975">
        <v>1231.3499999999999</v>
      </c>
      <c r="H33" s="975">
        <v>1217.74</v>
      </c>
      <c r="I33" s="975">
        <v>1209.71</v>
      </c>
      <c r="J33" s="574"/>
      <c r="K33" s="2"/>
    </row>
    <row r="34" spans="1:11" ht="18.75" customHeight="1" x14ac:dyDescent="0.2">
      <c r="A34" s="2"/>
      <c r="B34" s="4"/>
      <c r="C34" s="204" t="s">
        <v>254</v>
      </c>
      <c r="D34" s="22"/>
      <c r="E34" s="974">
        <v>733.54</v>
      </c>
      <c r="F34" s="975">
        <v>727.64</v>
      </c>
      <c r="G34" s="975">
        <v>735.8</v>
      </c>
      <c r="H34" s="975">
        <v>731.14</v>
      </c>
      <c r="I34" s="975">
        <v>732.21</v>
      </c>
      <c r="J34" s="574"/>
      <c r="K34" s="2"/>
    </row>
    <row r="35" spans="1:11" ht="18.75" customHeight="1" x14ac:dyDescent="0.2">
      <c r="A35" s="2"/>
      <c r="B35" s="4"/>
      <c r="C35" s="204" t="s">
        <v>84</v>
      </c>
      <c r="D35" s="13"/>
      <c r="E35" s="974">
        <v>722.92</v>
      </c>
      <c r="F35" s="975">
        <v>722.52</v>
      </c>
      <c r="G35" s="975">
        <v>740.72</v>
      </c>
      <c r="H35" s="975">
        <v>730.4</v>
      </c>
      <c r="I35" s="975">
        <v>729.3</v>
      </c>
      <c r="J35" s="531"/>
      <c r="K35" s="2"/>
    </row>
    <row r="36" spans="1:11" ht="18.75" customHeight="1" x14ac:dyDescent="0.2">
      <c r="A36" s="2"/>
      <c r="B36" s="4"/>
      <c r="C36" s="204" t="s">
        <v>255</v>
      </c>
      <c r="D36" s="22"/>
      <c r="E36" s="974">
        <v>763.81</v>
      </c>
      <c r="F36" s="975">
        <v>765.55</v>
      </c>
      <c r="G36" s="975">
        <v>767.03</v>
      </c>
      <c r="H36" s="975">
        <v>757.38</v>
      </c>
      <c r="I36" s="975">
        <v>773.79</v>
      </c>
      <c r="J36" s="531"/>
      <c r="K36" s="2"/>
    </row>
    <row r="37" spans="1:11" ht="18.75" customHeight="1" x14ac:dyDescent="0.2">
      <c r="A37" s="2"/>
      <c r="B37" s="4"/>
      <c r="C37" s="204" t="s">
        <v>83</v>
      </c>
      <c r="D37" s="22"/>
      <c r="E37" s="974">
        <v>752.71</v>
      </c>
      <c r="F37" s="975">
        <v>743.56</v>
      </c>
      <c r="G37" s="975">
        <v>741.11</v>
      </c>
      <c r="H37" s="975">
        <v>737.88</v>
      </c>
      <c r="I37" s="975">
        <v>739.53</v>
      </c>
      <c r="J37" s="531"/>
      <c r="K37" s="2"/>
    </row>
    <row r="38" spans="1:11" ht="18.75" customHeight="1" x14ac:dyDescent="0.2">
      <c r="A38" s="2"/>
      <c r="B38" s="4"/>
      <c r="C38" s="204" t="s">
        <v>256</v>
      </c>
      <c r="D38" s="22"/>
      <c r="E38" s="974">
        <v>746.54</v>
      </c>
      <c r="F38" s="975">
        <v>772.74</v>
      </c>
      <c r="G38" s="975">
        <v>767.43</v>
      </c>
      <c r="H38" s="975">
        <v>757.15</v>
      </c>
      <c r="I38" s="975">
        <v>777.86</v>
      </c>
      <c r="J38" s="531"/>
      <c r="K38" s="2"/>
    </row>
    <row r="39" spans="1:11" ht="18.75" customHeight="1" x14ac:dyDescent="0.2">
      <c r="A39" s="2"/>
      <c r="B39" s="4"/>
      <c r="C39" s="204" t="s">
        <v>82</v>
      </c>
      <c r="D39" s="22"/>
      <c r="E39" s="974">
        <v>740.4</v>
      </c>
      <c r="F39" s="975">
        <v>735.22</v>
      </c>
      <c r="G39" s="975">
        <v>743.76</v>
      </c>
      <c r="H39" s="975">
        <v>745.87</v>
      </c>
      <c r="I39" s="975">
        <v>736.58</v>
      </c>
      <c r="J39" s="531"/>
      <c r="K39" s="2"/>
    </row>
    <row r="40" spans="1:11" ht="18.75" customHeight="1" x14ac:dyDescent="0.2">
      <c r="A40" s="2"/>
      <c r="B40" s="4"/>
      <c r="C40" s="204" t="s">
        <v>81</v>
      </c>
      <c r="D40" s="22"/>
      <c r="E40" s="974">
        <v>837.59</v>
      </c>
      <c r="F40" s="975">
        <v>844.84</v>
      </c>
      <c r="G40" s="975">
        <v>845.2</v>
      </c>
      <c r="H40" s="975">
        <v>838</v>
      </c>
      <c r="I40" s="975">
        <v>834.85</v>
      </c>
      <c r="J40" s="531"/>
      <c r="K40" s="2"/>
    </row>
    <row r="41" spans="1:11" ht="18.75" customHeight="1" x14ac:dyDescent="0.2">
      <c r="A41" s="2"/>
      <c r="B41" s="4"/>
      <c r="C41" s="204" t="s">
        <v>257</v>
      </c>
      <c r="D41" s="22"/>
      <c r="E41" s="974">
        <v>733.3</v>
      </c>
      <c r="F41" s="975">
        <v>742.8</v>
      </c>
      <c r="G41" s="975">
        <v>754.77</v>
      </c>
      <c r="H41" s="975">
        <v>756.34</v>
      </c>
      <c r="I41" s="975">
        <v>736.24</v>
      </c>
      <c r="J41" s="531"/>
      <c r="K41" s="2"/>
    </row>
    <row r="42" spans="1:11" ht="18.75" customHeight="1" x14ac:dyDescent="0.2">
      <c r="A42" s="2"/>
      <c r="B42" s="4"/>
      <c r="C42" s="204" t="s">
        <v>80</v>
      </c>
      <c r="D42" s="13"/>
      <c r="E42" s="974">
        <v>860.55</v>
      </c>
      <c r="F42" s="975">
        <v>888.21</v>
      </c>
      <c r="G42" s="975">
        <v>909.23</v>
      </c>
      <c r="H42" s="975">
        <v>880.36</v>
      </c>
      <c r="I42" s="975">
        <v>853.26</v>
      </c>
      <c r="J42" s="531"/>
      <c r="K42" s="2"/>
    </row>
    <row r="43" spans="1:11" ht="18.75" customHeight="1" x14ac:dyDescent="0.2">
      <c r="A43" s="2"/>
      <c r="B43" s="4"/>
      <c r="C43" s="204" t="s">
        <v>258</v>
      </c>
      <c r="D43" s="22"/>
      <c r="E43" s="974">
        <v>872.02</v>
      </c>
      <c r="F43" s="975">
        <v>899.69</v>
      </c>
      <c r="G43" s="975">
        <v>904.23</v>
      </c>
      <c r="H43" s="975">
        <v>893.53</v>
      </c>
      <c r="I43" s="975">
        <v>895.11</v>
      </c>
      <c r="J43" s="531"/>
      <c r="K43" s="2"/>
    </row>
    <row r="44" spans="1:11" ht="18.75" customHeight="1" x14ac:dyDescent="0.2">
      <c r="A44" s="2"/>
      <c r="B44" s="4"/>
      <c r="C44" s="204" t="s">
        <v>259</v>
      </c>
      <c r="D44" s="22"/>
      <c r="E44" s="974">
        <v>829.01</v>
      </c>
      <c r="F44" s="975">
        <v>830.91</v>
      </c>
      <c r="G44" s="975">
        <v>836.01</v>
      </c>
      <c r="H44" s="975">
        <v>844.77</v>
      </c>
      <c r="I44" s="975">
        <v>831.5</v>
      </c>
      <c r="J44" s="531"/>
      <c r="K44" s="2"/>
    </row>
    <row r="45" spans="1:11" ht="18.75" customHeight="1" x14ac:dyDescent="0.2">
      <c r="A45" s="2"/>
      <c r="B45" s="4"/>
      <c r="C45" s="204" t="s">
        <v>335</v>
      </c>
      <c r="D45" s="22"/>
      <c r="E45" s="974">
        <v>808.33</v>
      </c>
      <c r="F45" s="975">
        <v>816.52</v>
      </c>
      <c r="G45" s="975">
        <v>818.77</v>
      </c>
      <c r="H45" s="975">
        <v>803.41</v>
      </c>
      <c r="I45" s="975">
        <v>809.26</v>
      </c>
      <c r="J45" s="531"/>
      <c r="K45" s="2"/>
    </row>
    <row r="46" spans="1:11" ht="18.75" customHeight="1" x14ac:dyDescent="0.2">
      <c r="A46" s="2"/>
      <c r="B46" s="4"/>
      <c r="C46" s="204" t="s">
        <v>336</v>
      </c>
      <c r="D46" s="22"/>
      <c r="E46" s="974">
        <v>717.07</v>
      </c>
      <c r="F46" s="975">
        <v>716.04</v>
      </c>
      <c r="G46" s="975">
        <v>717.64</v>
      </c>
      <c r="H46" s="975">
        <v>712.18</v>
      </c>
      <c r="I46" s="975">
        <v>713.15</v>
      </c>
      <c r="J46" s="531"/>
      <c r="K46" s="2"/>
    </row>
    <row r="47" spans="1:11" s="537" customFormat="1" ht="13.5" customHeight="1" x14ac:dyDescent="0.2">
      <c r="A47" s="690"/>
      <c r="B47" s="690"/>
      <c r="C47" s="1455" t="s">
        <v>427</v>
      </c>
      <c r="D47" s="1455"/>
      <c r="E47" s="1455"/>
      <c r="F47" s="1455"/>
      <c r="G47" s="1455"/>
      <c r="H47" s="1455"/>
      <c r="I47" s="1455"/>
      <c r="J47" s="575"/>
      <c r="K47" s="690"/>
    </row>
    <row r="48" spans="1:11" ht="13.5" customHeight="1" x14ac:dyDescent="0.2">
      <c r="A48" s="2"/>
      <c r="B48" s="4"/>
      <c r="C48" s="42" t="s">
        <v>443</v>
      </c>
      <c r="D48" s="693"/>
      <c r="E48" s="693"/>
      <c r="F48" s="693"/>
      <c r="G48" s="693"/>
      <c r="H48" s="693"/>
      <c r="I48" s="693"/>
      <c r="J48" s="531"/>
      <c r="K48" s="2"/>
    </row>
    <row r="49" spans="1:11" ht="13.5" customHeight="1" x14ac:dyDescent="0.2">
      <c r="A49" s="2"/>
      <c r="B49" s="2"/>
      <c r="C49" s="2"/>
      <c r="D49" s="690"/>
      <c r="E49" s="4"/>
      <c r="F49" s="4"/>
      <c r="G49" s="4"/>
      <c r="H49" s="1463">
        <v>42552</v>
      </c>
      <c r="I49" s="1463"/>
      <c r="J49" s="259">
        <v>15</v>
      </c>
      <c r="K49" s="2"/>
    </row>
  </sheetData>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Normal="100" workbookViewId="0">
      <selection activeCell="T28" sqref="T28"/>
    </sheetView>
  </sheetViews>
  <sheetFormatPr defaultRowHeight="12.75" x14ac:dyDescent="0.2"/>
  <cols>
    <col min="1" max="1" width="1" style="410" customWidth="1"/>
    <col min="2" max="2" width="2.5703125" style="410" customWidth="1"/>
    <col min="3" max="3" width="2.28515625" style="410" customWidth="1"/>
    <col min="4" max="4" width="27.85546875" style="471" customWidth="1"/>
    <col min="5" max="6" width="5" style="471" customWidth="1"/>
    <col min="7" max="9" width="5" style="410" customWidth="1"/>
    <col min="10" max="17" width="5.140625" style="410" customWidth="1"/>
    <col min="18" max="18" width="2.5703125" style="410" customWidth="1"/>
    <col min="19" max="19" width="1" style="410" customWidth="1"/>
    <col min="20" max="16384" width="9.140625" style="410"/>
  </cols>
  <sheetData>
    <row r="1" spans="1:19" ht="13.5" customHeight="1" x14ac:dyDescent="0.2">
      <c r="A1" s="405"/>
      <c r="B1" s="471"/>
      <c r="C1" s="1491" t="s">
        <v>34</v>
      </c>
      <c r="D1" s="1491"/>
      <c r="E1" s="1491"/>
      <c r="F1" s="1491"/>
      <c r="G1" s="415"/>
      <c r="H1" s="415"/>
      <c r="I1" s="415"/>
      <c r="J1" s="1498" t="s">
        <v>419</v>
      </c>
      <c r="K1" s="1498"/>
      <c r="L1" s="1498"/>
      <c r="M1" s="1498"/>
      <c r="N1" s="1498"/>
      <c r="O1" s="1498"/>
      <c r="P1" s="1498"/>
      <c r="Q1" s="578"/>
      <c r="R1" s="578"/>
      <c r="S1" s="405"/>
    </row>
    <row r="2" spans="1:19" ht="6" customHeight="1" x14ac:dyDescent="0.2">
      <c r="A2" s="577"/>
      <c r="B2" s="527"/>
      <c r="C2" s="930"/>
      <c r="D2" s="1074"/>
      <c r="E2" s="462"/>
      <c r="F2" s="462"/>
      <c r="G2" s="462"/>
      <c r="H2" s="462"/>
      <c r="I2" s="462"/>
      <c r="J2" s="462"/>
      <c r="K2" s="462"/>
      <c r="L2" s="462"/>
      <c r="M2" s="462"/>
      <c r="N2" s="462"/>
      <c r="O2" s="462"/>
      <c r="P2" s="462"/>
      <c r="Q2" s="462"/>
      <c r="R2" s="415"/>
      <c r="S2" s="415"/>
    </row>
    <row r="3" spans="1:19" ht="11.25" customHeight="1" thickBot="1" x14ac:dyDescent="0.25">
      <c r="A3" s="405"/>
      <c r="B3" s="472"/>
      <c r="C3" s="468"/>
      <c r="D3" s="468"/>
      <c r="E3" s="415"/>
      <c r="F3" s="415"/>
      <c r="G3" s="415"/>
      <c r="H3" s="415"/>
      <c r="I3" s="415"/>
      <c r="J3" s="731"/>
      <c r="K3" s="731"/>
      <c r="L3" s="731"/>
      <c r="M3" s="731"/>
      <c r="N3" s="731"/>
      <c r="O3" s="731"/>
      <c r="P3" s="731"/>
      <c r="Q3" s="731" t="s">
        <v>70</v>
      </c>
      <c r="R3" s="415"/>
      <c r="S3" s="415"/>
    </row>
    <row r="4" spans="1:19" ht="13.5" customHeight="1" thickBot="1" x14ac:dyDescent="0.25">
      <c r="A4" s="405"/>
      <c r="B4" s="472"/>
      <c r="C4" s="1492" t="s">
        <v>129</v>
      </c>
      <c r="D4" s="1493"/>
      <c r="E4" s="1493"/>
      <c r="F4" s="1493"/>
      <c r="G4" s="1493"/>
      <c r="H4" s="1493"/>
      <c r="I4" s="1493"/>
      <c r="J4" s="1493"/>
      <c r="K4" s="1493"/>
      <c r="L4" s="1493"/>
      <c r="M4" s="1493"/>
      <c r="N4" s="1493"/>
      <c r="O4" s="1493"/>
      <c r="P4" s="1493"/>
      <c r="Q4" s="1494"/>
      <c r="R4" s="415"/>
      <c r="S4" s="415"/>
    </row>
    <row r="5" spans="1:19" ht="3.75" customHeight="1" x14ac:dyDescent="0.2">
      <c r="A5" s="405"/>
      <c r="B5" s="472"/>
      <c r="C5" s="468"/>
      <c r="D5" s="468"/>
      <c r="E5" s="415"/>
      <c r="F5" s="415"/>
      <c r="G5" s="423"/>
      <c r="H5" s="415"/>
      <c r="I5" s="415"/>
      <c r="J5" s="483"/>
      <c r="K5" s="483"/>
      <c r="L5" s="483"/>
      <c r="M5" s="483"/>
      <c r="N5" s="483"/>
      <c r="O5" s="483"/>
      <c r="P5" s="483"/>
      <c r="Q5" s="483"/>
      <c r="R5" s="415"/>
      <c r="S5" s="415"/>
    </row>
    <row r="6" spans="1:19" ht="13.5" customHeight="1" x14ac:dyDescent="0.2">
      <c r="A6" s="405"/>
      <c r="B6" s="472"/>
      <c r="C6" s="1484" t="s">
        <v>128</v>
      </c>
      <c r="D6" s="1485"/>
      <c r="E6" s="1485"/>
      <c r="F6" s="1485"/>
      <c r="G6" s="1485"/>
      <c r="H6" s="1485"/>
      <c r="I6" s="1485"/>
      <c r="J6" s="1485"/>
      <c r="K6" s="1485"/>
      <c r="L6" s="1485"/>
      <c r="M6" s="1485"/>
      <c r="N6" s="1485"/>
      <c r="O6" s="1485"/>
      <c r="P6" s="1485"/>
      <c r="Q6" s="1486"/>
      <c r="R6" s="415"/>
      <c r="S6" s="415"/>
    </row>
    <row r="7" spans="1:19" ht="2.25" customHeight="1" x14ac:dyDescent="0.2">
      <c r="A7" s="405"/>
      <c r="B7" s="472"/>
      <c r="C7" s="1495" t="s">
        <v>78</v>
      </c>
      <c r="D7" s="1495"/>
      <c r="E7" s="422"/>
      <c r="F7" s="422"/>
      <c r="G7" s="1497">
        <v>2014</v>
      </c>
      <c r="H7" s="1497"/>
      <c r="I7" s="1497"/>
      <c r="J7" s="1497"/>
      <c r="K7" s="1497"/>
      <c r="L7" s="1497"/>
      <c r="M7" s="1497"/>
      <c r="N7" s="1497"/>
      <c r="O7" s="1497"/>
      <c r="P7" s="1497"/>
      <c r="Q7" s="1497"/>
      <c r="R7" s="415"/>
      <c r="S7" s="415"/>
    </row>
    <row r="8" spans="1:19" ht="13.5" customHeight="1" x14ac:dyDescent="0.2">
      <c r="A8" s="405"/>
      <c r="B8" s="472"/>
      <c r="C8" s="1496"/>
      <c r="D8" s="1496"/>
      <c r="E8" s="1499">
        <v>2015</v>
      </c>
      <c r="F8" s="1500"/>
      <c r="G8" s="1500"/>
      <c r="H8" s="1500"/>
      <c r="I8" s="1500"/>
      <c r="J8" s="1500"/>
      <c r="K8" s="1500"/>
      <c r="L8" s="1501">
        <v>2016</v>
      </c>
      <c r="M8" s="1500"/>
      <c r="N8" s="1500"/>
      <c r="O8" s="1500"/>
      <c r="P8" s="1500"/>
      <c r="Q8" s="1500"/>
      <c r="R8" s="415"/>
      <c r="S8" s="415"/>
    </row>
    <row r="9" spans="1:19" ht="12.75" customHeight="1" x14ac:dyDescent="0.2">
      <c r="A9" s="405"/>
      <c r="B9" s="472"/>
      <c r="C9" s="420"/>
      <c r="D9" s="420"/>
      <c r="E9" s="811" t="s">
        <v>100</v>
      </c>
      <c r="F9" s="811" t="s">
        <v>99</v>
      </c>
      <c r="G9" s="811" t="s">
        <v>98</v>
      </c>
      <c r="H9" s="811" t="s">
        <v>426</v>
      </c>
      <c r="I9" s="811" t="s">
        <v>429</v>
      </c>
      <c r="J9" s="811" t="s">
        <v>95</v>
      </c>
      <c r="K9" s="811" t="s">
        <v>94</v>
      </c>
      <c r="L9" s="1075" t="s">
        <v>93</v>
      </c>
      <c r="M9" s="810" t="s">
        <v>104</v>
      </c>
      <c r="N9" s="1113" t="s">
        <v>103</v>
      </c>
      <c r="O9" s="811" t="s">
        <v>102</v>
      </c>
      <c r="P9" s="811" t="s">
        <v>101</v>
      </c>
      <c r="Q9" s="811" t="s">
        <v>100</v>
      </c>
      <c r="R9" s="529"/>
      <c r="S9" s="415"/>
    </row>
    <row r="10" spans="1:19" s="488" customFormat="1" ht="16.5" customHeight="1" x14ac:dyDescent="0.2">
      <c r="A10" s="484"/>
      <c r="B10" s="485"/>
      <c r="C10" s="1412" t="s">
        <v>106</v>
      </c>
      <c r="D10" s="1412"/>
      <c r="E10" s="486">
        <v>19</v>
      </c>
      <c r="F10" s="486">
        <v>18</v>
      </c>
      <c r="G10" s="486">
        <v>22</v>
      </c>
      <c r="H10" s="486">
        <v>9</v>
      </c>
      <c r="I10" s="486">
        <v>10</v>
      </c>
      <c r="J10" s="486">
        <v>19</v>
      </c>
      <c r="K10" s="486">
        <v>8</v>
      </c>
      <c r="L10" s="486">
        <v>16</v>
      </c>
      <c r="M10" s="486">
        <v>3</v>
      </c>
      <c r="N10" s="486">
        <v>17</v>
      </c>
      <c r="O10" s="486">
        <v>18</v>
      </c>
      <c r="P10" s="486">
        <v>15</v>
      </c>
      <c r="Q10" s="486">
        <v>29</v>
      </c>
      <c r="R10" s="529"/>
      <c r="S10" s="487"/>
    </row>
    <row r="11" spans="1:19" s="492" customFormat="1" ht="10.5" customHeight="1" x14ac:dyDescent="0.2">
      <c r="A11" s="489"/>
      <c r="B11" s="490"/>
      <c r="C11" s="929"/>
      <c r="D11" s="551" t="s">
        <v>246</v>
      </c>
      <c r="E11" s="1083">
        <v>11</v>
      </c>
      <c r="F11" s="1083">
        <v>5</v>
      </c>
      <c r="G11" s="1083">
        <v>13</v>
      </c>
      <c r="H11" s="1082">
        <v>3</v>
      </c>
      <c r="I11" s="1082">
        <v>4</v>
      </c>
      <c r="J11" s="1082">
        <v>2</v>
      </c>
      <c r="K11" s="1082">
        <v>2</v>
      </c>
      <c r="L11" s="1082">
        <v>4</v>
      </c>
      <c r="M11" s="1082">
        <v>1</v>
      </c>
      <c r="N11" s="1082">
        <v>5</v>
      </c>
      <c r="O11" s="1082">
        <v>6</v>
      </c>
      <c r="P11" s="1082">
        <v>9</v>
      </c>
      <c r="Q11" s="1082">
        <v>12</v>
      </c>
      <c r="R11" s="529"/>
      <c r="S11" s="468"/>
    </row>
    <row r="12" spans="1:19" s="492" customFormat="1" ht="10.5" customHeight="1" x14ac:dyDescent="0.2">
      <c r="A12" s="489"/>
      <c r="B12" s="490"/>
      <c r="C12" s="929"/>
      <c r="D12" s="551" t="s">
        <v>247</v>
      </c>
      <c r="E12" s="1083">
        <v>2</v>
      </c>
      <c r="F12" s="1083">
        <v>3</v>
      </c>
      <c r="G12" s="1083">
        <v>2</v>
      </c>
      <c r="H12" s="1082" t="s">
        <v>9</v>
      </c>
      <c r="I12" s="1082">
        <v>1</v>
      </c>
      <c r="J12" s="1082">
        <v>4</v>
      </c>
      <c r="K12" s="1082">
        <v>1</v>
      </c>
      <c r="L12" s="1082">
        <v>3</v>
      </c>
      <c r="M12" s="1082" t="s">
        <v>9</v>
      </c>
      <c r="N12" s="1082">
        <v>1</v>
      </c>
      <c r="O12" s="1082">
        <v>1</v>
      </c>
      <c r="P12" s="1082">
        <v>1</v>
      </c>
      <c r="Q12" s="1082">
        <v>1</v>
      </c>
      <c r="R12" s="529"/>
      <c r="S12" s="468"/>
    </row>
    <row r="13" spans="1:19" s="944" customFormat="1" ht="10.5" customHeight="1" x14ac:dyDescent="0.2">
      <c r="A13" s="1069"/>
      <c r="B13" s="1070"/>
      <c r="C13" s="1067"/>
      <c r="D13" s="551" t="s">
        <v>248</v>
      </c>
      <c r="E13" s="1083">
        <v>4</v>
      </c>
      <c r="F13" s="1083">
        <v>4</v>
      </c>
      <c r="G13" s="1083">
        <v>4</v>
      </c>
      <c r="H13" s="1082">
        <v>3</v>
      </c>
      <c r="I13" s="1082" t="s">
        <v>9</v>
      </c>
      <c r="J13" s="1082">
        <v>7</v>
      </c>
      <c r="K13" s="1082">
        <v>3</v>
      </c>
      <c r="L13" s="1082">
        <v>4</v>
      </c>
      <c r="M13" s="1082">
        <v>2</v>
      </c>
      <c r="N13" s="1082">
        <v>7</v>
      </c>
      <c r="O13" s="1082">
        <v>10</v>
      </c>
      <c r="P13" s="1082">
        <v>5</v>
      </c>
      <c r="Q13" s="1082">
        <v>13</v>
      </c>
      <c r="R13" s="754"/>
      <c r="S13" s="1071"/>
    </row>
    <row r="14" spans="1:19" s="492" customFormat="1" ht="12" customHeight="1" x14ac:dyDescent="0.2">
      <c r="A14" s="489"/>
      <c r="B14" s="490"/>
      <c r="C14" s="929"/>
      <c r="D14" s="551" t="s">
        <v>249</v>
      </c>
      <c r="E14" s="1083" t="s">
        <v>9</v>
      </c>
      <c r="F14" s="1083">
        <v>1</v>
      </c>
      <c r="G14" s="1083" t="s">
        <v>9</v>
      </c>
      <c r="H14" s="1082">
        <v>1</v>
      </c>
      <c r="I14" s="1082">
        <v>1</v>
      </c>
      <c r="J14" s="1082" t="s">
        <v>9</v>
      </c>
      <c r="K14" s="1082" t="s">
        <v>9</v>
      </c>
      <c r="L14" s="1082" t="s">
        <v>9</v>
      </c>
      <c r="M14" s="1082" t="s">
        <v>9</v>
      </c>
      <c r="N14" s="1082">
        <v>2</v>
      </c>
      <c r="O14" s="1082">
        <v>1</v>
      </c>
      <c r="P14" s="1082" t="s">
        <v>9</v>
      </c>
      <c r="Q14" s="1082">
        <v>3</v>
      </c>
      <c r="R14" s="491"/>
      <c r="S14" s="468"/>
    </row>
    <row r="15" spans="1:19" s="492" customFormat="1" ht="10.5" customHeight="1" x14ac:dyDescent="0.2">
      <c r="A15" s="489"/>
      <c r="B15" s="490"/>
      <c r="C15" s="929"/>
      <c r="D15" s="551" t="s">
        <v>250</v>
      </c>
      <c r="E15" s="1083" t="s">
        <v>9</v>
      </c>
      <c r="F15" s="1083" t="s">
        <v>9</v>
      </c>
      <c r="G15" s="1083" t="s">
        <v>9</v>
      </c>
      <c r="H15" s="1082" t="s">
        <v>9</v>
      </c>
      <c r="I15" s="1082" t="s">
        <v>9</v>
      </c>
      <c r="J15" s="1082" t="s">
        <v>9</v>
      </c>
      <c r="K15" s="1082" t="s">
        <v>9</v>
      </c>
      <c r="L15" s="1082" t="s">
        <v>9</v>
      </c>
      <c r="M15" s="1082" t="s">
        <v>9</v>
      </c>
      <c r="N15" s="1082" t="s">
        <v>9</v>
      </c>
      <c r="O15" s="1082" t="s">
        <v>9</v>
      </c>
      <c r="P15" s="1082" t="s">
        <v>9</v>
      </c>
      <c r="Q15" s="1082" t="s">
        <v>9</v>
      </c>
      <c r="R15" s="491"/>
      <c r="S15" s="468"/>
    </row>
    <row r="16" spans="1:19" s="492" customFormat="1" ht="10.5" customHeight="1" x14ac:dyDescent="0.2">
      <c r="A16" s="489"/>
      <c r="B16" s="490"/>
      <c r="C16" s="929"/>
      <c r="D16" s="551" t="s">
        <v>251</v>
      </c>
      <c r="E16" s="1083" t="s">
        <v>9</v>
      </c>
      <c r="F16" s="1083" t="s">
        <v>9</v>
      </c>
      <c r="G16" s="1083" t="s">
        <v>9</v>
      </c>
      <c r="H16" s="1082" t="s">
        <v>9</v>
      </c>
      <c r="I16" s="1082" t="s">
        <v>9</v>
      </c>
      <c r="J16" s="1082">
        <v>1</v>
      </c>
      <c r="K16" s="1082" t="s">
        <v>9</v>
      </c>
      <c r="L16" s="1082" t="s">
        <v>9</v>
      </c>
      <c r="M16" s="1082" t="s">
        <v>9</v>
      </c>
      <c r="N16" s="1082" t="s">
        <v>9</v>
      </c>
      <c r="O16" s="1082" t="s">
        <v>9</v>
      </c>
      <c r="P16" s="1082" t="s">
        <v>9</v>
      </c>
      <c r="Q16" s="1082" t="s">
        <v>9</v>
      </c>
      <c r="R16" s="491"/>
      <c r="S16" s="468"/>
    </row>
    <row r="17" spans="1:19" s="492" customFormat="1" ht="12" customHeight="1" x14ac:dyDescent="0.2">
      <c r="A17" s="489"/>
      <c r="B17" s="490"/>
      <c r="C17" s="929"/>
      <c r="D17" s="493" t="s">
        <v>252</v>
      </c>
      <c r="E17" s="1083">
        <v>2</v>
      </c>
      <c r="F17" s="1083">
        <v>5</v>
      </c>
      <c r="G17" s="1083">
        <v>3</v>
      </c>
      <c r="H17" s="1082">
        <v>2</v>
      </c>
      <c r="I17" s="1082">
        <v>4</v>
      </c>
      <c r="J17" s="1082">
        <v>5</v>
      </c>
      <c r="K17" s="1082">
        <v>2</v>
      </c>
      <c r="L17" s="1082">
        <v>5</v>
      </c>
      <c r="M17" s="1082" t="s">
        <v>9</v>
      </c>
      <c r="N17" s="1082">
        <v>2</v>
      </c>
      <c r="O17" s="1082">
        <v>12</v>
      </c>
      <c r="P17" s="1082">
        <v>3</v>
      </c>
      <c r="Q17" s="1082" t="s">
        <v>9</v>
      </c>
      <c r="R17" s="491"/>
      <c r="S17" s="468"/>
    </row>
    <row r="18" spans="1:19" s="488" customFormat="1" ht="14.25" customHeight="1" x14ac:dyDescent="0.2">
      <c r="A18" s="494"/>
      <c r="B18" s="495"/>
      <c r="C18" s="927" t="s">
        <v>303</v>
      </c>
      <c r="D18" s="496"/>
      <c r="E18" s="486">
        <v>13</v>
      </c>
      <c r="F18" s="486">
        <v>8</v>
      </c>
      <c r="G18" s="486">
        <v>14</v>
      </c>
      <c r="H18" s="486">
        <v>3</v>
      </c>
      <c r="I18" s="486">
        <v>3</v>
      </c>
      <c r="J18" s="486">
        <v>8</v>
      </c>
      <c r="K18" s="486">
        <v>3</v>
      </c>
      <c r="L18" s="486">
        <v>3</v>
      </c>
      <c r="M18" s="486">
        <v>2</v>
      </c>
      <c r="N18" s="486">
        <v>13</v>
      </c>
      <c r="O18" s="486">
        <v>13</v>
      </c>
      <c r="P18" s="486">
        <v>13</v>
      </c>
      <c r="Q18" s="486">
        <v>21</v>
      </c>
      <c r="R18" s="491"/>
      <c r="S18" s="468"/>
    </row>
    <row r="19" spans="1:19" s="500" customFormat="1" ht="14.25" customHeight="1" x14ac:dyDescent="0.2">
      <c r="A19" s="497"/>
      <c r="B19" s="498"/>
      <c r="C19" s="927" t="s">
        <v>304</v>
      </c>
      <c r="D19" s="1073"/>
      <c r="E19" s="499">
        <v>20029</v>
      </c>
      <c r="F19" s="499">
        <v>23684</v>
      </c>
      <c r="G19" s="499">
        <v>158232</v>
      </c>
      <c r="H19" s="499">
        <v>9694</v>
      </c>
      <c r="I19" s="499">
        <v>14369</v>
      </c>
      <c r="J19" s="499">
        <v>110969</v>
      </c>
      <c r="K19" s="499">
        <v>20262</v>
      </c>
      <c r="L19" s="499">
        <v>7603</v>
      </c>
      <c r="M19" s="499">
        <v>655</v>
      </c>
      <c r="N19" s="499">
        <v>3247</v>
      </c>
      <c r="O19" s="499">
        <v>52719</v>
      </c>
      <c r="P19" s="499">
        <v>40008</v>
      </c>
      <c r="Q19" s="499">
        <v>72191</v>
      </c>
      <c r="R19" s="491"/>
      <c r="S19" s="468"/>
    </row>
    <row r="20" spans="1:19" ht="9.75" customHeight="1" x14ac:dyDescent="0.2">
      <c r="A20" s="405"/>
      <c r="B20" s="472"/>
      <c r="C20" s="1474" t="s">
        <v>127</v>
      </c>
      <c r="D20" s="1474"/>
      <c r="E20" s="1082">
        <v>1759</v>
      </c>
      <c r="F20" s="1082">
        <v>262</v>
      </c>
      <c r="G20" s="1082">
        <v>916</v>
      </c>
      <c r="H20" s="1082" t="s">
        <v>9</v>
      </c>
      <c r="I20" s="1082" t="s">
        <v>9</v>
      </c>
      <c r="J20" s="1082" t="s">
        <v>9</v>
      </c>
      <c r="K20" s="1082" t="s">
        <v>9</v>
      </c>
      <c r="L20" s="1082" t="s">
        <v>9</v>
      </c>
      <c r="M20" s="1082" t="s">
        <v>9</v>
      </c>
      <c r="N20" s="1082" t="s">
        <v>9</v>
      </c>
      <c r="O20" s="1082" t="s">
        <v>9</v>
      </c>
      <c r="P20" s="1082" t="s">
        <v>9</v>
      </c>
      <c r="Q20" s="1082" t="s">
        <v>9</v>
      </c>
      <c r="R20" s="491"/>
      <c r="S20" s="468"/>
    </row>
    <row r="21" spans="1:19" ht="9.75" customHeight="1" x14ac:dyDescent="0.2">
      <c r="A21" s="405"/>
      <c r="B21" s="472"/>
      <c r="C21" s="1474" t="s">
        <v>126</v>
      </c>
      <c r="D21" s="1474"/>
      <c r="E21" s="1082" t="s">
        <v>9</v>
      </c>
      <c r="F21" s="1082" t="s">
        <v>9</v>
      </c>
      <c r="G21" s="1082" t="s">
        <v>9</v>
      </c>
      <c r="H21" s="1082" t="s">
        <v>9</v>
      </c>
      <c r="I21" s="1082" t="s">
        <v>9</v>
      </c>
      <c r="J21" s="1082" t="s">
        <v>9</v>
      </c>
      <c r="K21" s="1082" t="s">
        <v>9</v>
      </c>
      <c r="L21" s="1082" t="s">
        <v>9</v>
      </c>
      <c r="M21" s="1082" t="s">
        <v>9</v>
      </c>
      <c r="N21" s="1082" t="s">
        <v>9</v>
      </c>
      <c r="O21" s="1082" t="s">
        <v>9</v>
      </c>
      <c r="P21" s="1082" t="s">
        <v>9</v>
      </c>
      <c r="Q21" s="1082" t="s">
        <v>9</v>
      </c>
      <c r="R21" s="529"/>
      <c r="S21" s="415"/>
    </row>
    <row r="22" spans="1:19" ht="9.75" customHeight="1" x14ac:dyDescent="0.2">
      <c r="A22" s="405"/>
      <c r="B22" s="472"/>
      <c r="C22" s="1474" t="s">
        <v>125</v>
      </c>
      <c r="D22" s="1474"/>
      <c r="E22" s="1082">
        <v>5427</v>
      </c>
      <c r="F22" s="1082">
        <v>23273</v>
      </c>
      <c r="G22" s="1082">
        <v>31263</v>
      </c>
      <c r="H22" s="1082" t="s">
        <v>9</v>
      </c>
      <c r="I22" s="1082" t="s">
        <v>9</v>
      </c>
      <c r="J22" s="1082">
        <v>32357</v>
      </c>
      <c r="K22" s="1082">
        <v>307</v>
      </c>
      <c r="L22" s="1082">
        <v>2990</v>
      </c>
      <c r="M22" s="1082">
        <v>655</v>
      </c>
      <c r="N22" s="1082">
        <v>1522</v>
      </c>
      <c r="O22" s="1082">
        <v>34811</v>
      </c>
      <c r="P22" s="1082">
        <v>27049</v>
      </c>
      <c r="Q22" s="1082">
        <v>42400</v>
      </c>
      <c r="R22" s="529"/>
      <c r="S22" s="415"/>
    </row>
    <row r="23" spans="1:19" ht="9.75" customHeight="1" x14ac:dyDescent="0.2">
      <c r="A23" s="405"/>
      <c r="B23" s="472"/>
      <c r="C23" s="1474" t="s">
        <v>124</v>
      </c>
      <c r="D23" s="1474"/>
      <c r="E23" s="1082" t="s">
        <v>9</v>
      </c>
      <c r="F23" s="1082" t="s">
        <v>9</v>
      </c>
      <c r="G23" s="1082" t="s">
        <v>9</v>
      </c>
      <c r="H23" s="1082" t="s">
        <v>9</v>
      </c>
      <c r="I23" s="1082" t="s">
        <v>9</v>
      </c>
      <c r="J23" s="1082" t="s">
        <v>9</v>
      </c>
      <c r="K23" s="1082" t="s">
        <v>9</v>
      </c>
      <c r="L23" s="1082" t="s">
        <v>9</v>
      </c>
      <c r="M23" s="1082" t="s">
        <v>9</v>
      </c>
      <c r="N23" s="1082" t="s">
        <v>9</v>
      </c>
      <c r="O23" s="1082" t="s">
        <v>9</v>
      </c>
      <c r="P23" s="1082" t="s">
        <v>9</v>
      </c>
      <c r="Q23" s="1082" t="s">
        <v>9</v>
      </c>
      <c r="R23" s="529"/>
      <c r="S23" s="415"/>
    </row>
    <row r="24" spans="1:19" ht="9.75" customHeight="1" x14ac:dyDescent="0.2">
      <c r="A24" s="405"/>
      <c r="B24" s="472"/>
      <c r="C24" s="1474" t="s">
        <v>123</v>
      </c>
      <c r="D24" s="1474"/>
      <c r="E24" s="1082" t="s">
        <v>9</v>
      </c>
      <c r="F24" s="1082" t="s">
        <v>9</v>
      </c>
      <c r="G24" s="1082" t="s">
        <v>9</v>
      </c>
      <c r="H24" s="1082" t="s">
        <v>9</v>
      </c>
      <c r="I24" s="1082" t="s">
        <v>9</v>
      </c>
      <c r="J24" s="1082">
        <v>114</v>
      </c>
      <c r="K24" s="1082" t="s">
        <v>9</v>
      </c>
      <c r="L24" s="1082" t="s">
        <v>9</v>
      </c>
      <c r="M24" s="1082" t="s">
        <v>9</v>
      </c>
      <c r="N24" s="1082" t="s">
        <v>9</v>
      </c>
      <c r="O24" s="1082" t="s">
        <v>9</v>
      </c>
      <c r="P24" s="1082" t="s">
        <v>9</v>
      </c>
      <c r="Q24" s="1082" t="s">
        <v>9</v>
      </c>
      <c r="R24" s="529"/>
      <c r="S24" s="415"/>
    </row>
    <row r="25" spans="1:19" ht="9.75" customHeight="1" x14ac:dyDescent="0.2">
      <c r="A25" s="405"/>
      <c r="B25" s="472"/>
      <c r="C25" s="1474" t="s">
        <v>122</v>
      </c>
      <c r="D25" s="1474"/>
      <c r="E25" s="1082" t="s">
        <v>9</v>
      </c>
      <c r="F25" s="1082" t="s">
        <v>9</v>
      </c>
      <c r="G25" s="1082">
        <v>104048</v>
      </c>
      <c r="H25" s="1082" t="s">
        <v>9</v>
      </c>
      <c r="I25" s="1082" t="s">
        <v>9</v>
      </c>
      <c r="J25" s="1082" t="s">
        <v>9</v>
      </c>
      <c r="K25" s="1082" t="s">
        <v>9</v>
      </c>
      <c r="L25" s="1082" t="s">
        <v>9</v>
      </c>
      <c r="M25" s="1082" t="s">
        <v>9</v>
      </c>
      <c r="N25" s="1082" t="s">
        <v>9</v>
      </c>
      <c r="O25" s="1082" t="s">
        <v>9</v>
      </c>
      <c r="P25" s="1082" t="s">
        <v>9</v>
      </c>
      <c r="Q25" s="1082" t="s">
        <v>9</v>
      </c>
      <c r="R25" s="529"/>
      <c r="S25" s="415"/>
    </row>
    <row r="26" spans="1:19" ht="9.75" customHeight="1" x14ac:dyDescent="0.2">
      <c r="A26" s="405"/>
      <c r="B26" s="472"/>
      <c r="C26" s="1474" t="s">
        <v>121</v>
      </c>
      <c r="D26" s="1474"/>
      <c r="E26" s="1082">
        <v>9664</v>
      </c>
      <c r="F26" s="1082">
        <v>109</v>
      </c>
      <c r="G26" s="1082" t="s">
        <v>9</v>
      </c>
      <c r="H26" s="1082">
        <v>8918</v>
      </c>
      <c r="I26" s="1082">
        <v>14369</v>
      </c>
      <c r="J26" s="1082" t="s">
        <v>9</v>
      </c>
      <c r="K26" s="1082" t="s">
        <v>9</v>
      </c>
      <c r="L26" s="1082">
        <v>4473</v>
      </c>
      <c r="M26" s="1082" t="s">
        <v>9</v>
      </c>
      <c r="N26" s="1082">
        <v>1654</v>
      </c>
      <c r="O26" s="1082" t="s">
        <v>9</v>
      </c>
      <c r="P26" s="1082">
        <v>12484</v>
      </c>
      <c r="Q26" s="1082">
        <v>973</v>
      </c>
      <c r="R26" s="529"/>
      <c r="S26" s="415"/>
    </row>
    <row r="27" spans="1:19" ht="9.75" customHeight="1" x14ac:dyDescent="0.2">
      <c r="A27" s="405"/>
      <c r="B27" s="472"/>
      <c r="C27" s="1474" t="s">
        <v>120</v>
      </c>
      <c r="D27" s="1474"/>
      <c r="E27" s="1082">
        <v>174</v>
      </c>
      <c r="F27" s="1082">
        <v>40</v>
      </c>
      <c r="G27" s="1082">
        <v>3416</v>
      </c>
      <c r="H27" s="1082" t="s">
        <v>9</v>
      </c>
      <c r="I27" s="1082" t="s">
        <v>9</v>
      </c>
      <c r="J27" s="1082" t="s">
        <v>9</v>
      </c>
      <c r="K27" s="1082" t="s">
        <v>9</v>
      </c>
      <c r="L27" s="1082">
        <v>140</v>
      </c>
      <c r="M27" s="1082" t="s">
        <v>9</v>
      </c>
      <c r="N27" s="1082">
        <v>59</v>
      </c>
      <c r="O27" s="1082">
        <v>10934</v>
      </c>
      <c r="P27" s="1082">
        <v>475</v>
      </c>
      <c r="Q27" s="1082">
        <v>820</v>
      </c>
      <c r="R27" s="529"/>
      <c r="S27" s="415"/>
    </row>
    <row r="28" spans="1:19" ht="9.75" customHeight="1" x14ac:dyDescent="0.2">
      <c r="A28" s="405"/>
      <c r="B28" s="472"/>
      <c r="C28" s="1474" t="s">
        <v>119</v>
      </c>
      <c r="D28" s="1474"/>
      <c r="E28" s="1082" t="s">
        <v>9</v>
      </c>
      <c r="F28" s="1082" t="s">
        <v>9</v>
      </c>
      <c r="G28" s="1082" t="s">
        <v>9</v>
      </c>
      <c r="H28" s="1082" t="s">
        <v>9</v>
      </c>
      <c r="I28" s="1082" t="s">
        <v>9</v>
      </c>
      <c r="J28" s="1082" t="s">
        <v>9</v>
      </c>
      <c r="K28" s="1082" t="s">
        <v>9</v>
      </c>
      <c r="L28" s="1082" t="s">
        <v>9</v>
      </c>
      <c r="M28" s="1082" t="s">
        <v>9</v>
      </c>
      <c r="N28" s="1082" t="s">
        <v>9</v>
      </c>
      <c r="O28" s="1082" t="s">
        <v>9</v>
      </c>
      <c r="P28" s="1082" t="s">
        <v>9</v>
      </c>
      <c r="Q28" s="1082">
        <v>24945</v>
      </c>
      <c r="R28" s="529"/>
      <c r="S28" s="415"/>
    </row>
    <row r="29" spans="1:19" ht="9.75" customHeight="1" x14ac:dyDescent="0.2">
      <c r="A29" s="405"/>
      <c r="B29" s="472"/>
      <c r="C29" s="1474" t="s">
        <v>118</v>
      </c>
      <c r="D29" s="1474"/>
      <c r="E29" s="1082" t="s">
        <v>9</v>
      </c>
      <c r="F29" s="1082" t="s">
        <v>9</v>
      </c>
      <c r="G29" s="1082" t="s">
        <v>9</v>
      </c>
      <c r="H29" s="1082" t="s">
        <v>9</v>
      </c>
      <c r="I29" s="1082" t="s">
        <v>9</v>
      </c>
      <c r="J29" s="1082" t="s">
        <v>9</v>
      </c>
      <c r="K29" s="1082" t="s">
        <v>9</v>
      </c>
      <c r="L29" s="1082" t="s">
        <v>9</v>
      </c>
      <c r="M29" s="1082" t="s">
        <v>9</v>
      </c>
      <c r="N29" s="1082" t="s">
        <v>9</v>
      </c>
      <c r="O29" s="1082" t="s">
        <v>9</v>
      </c>
      <c r="P29" s="1082" t="s">
        <v>9</v>
      </c>
      <c r="Q29" s="1082" t="s">
        <v>9</v>
      </c>
      <c r="R29" s="529"/>
      <c r="S29" s="415"/>
    </row>
    <row r="30" spans="1:19" ht="9.75" customHeight="1" x14ac:dyDescent="0.2">
      <c r="A30" s="405"/>
      <c r="B30" s="472"/>
      <c r="C30" s="1474" t="s">
        <v>117</v>
      </c>
      <c r="D30" s="1474"/>
      <c r="E30" s="1082" t="s">
        <v>9</v>
      </c>
      <c r="F30" s="1082" t="s">
        <v>9</v>
      </c>
      <c r="G30" s="1082" t="s">
        <v>9</v>
      </c>
      <c r="H30" s="1082" t="s">
        <v>9</v>
      </c>
      <c r="I30" s="1082" t="s">
        <v>9</v>
      </c>
      <c r="J30" s="1082" t="s">
        <v>9</v>
      </c>
      <c r="K30" s="1082" t="s">
        <v>9</v>
      </c>
      <c r="L30" s="1082" t="s">
        <v>9</v>
      </c>
      <c r="M30" s="1082" t="s">
        <v>9</v>
      </c>
      <c r="N30" s="1082" t="s">
        <v>9</v>
      </c>
      <c r="O30" s="1082" t="s">
        <v>9</v>
      </c>
      <c r="P30" s="1082" t="s">
        <v>9</v>
      </c>
      <c r="Q30" s="1082" t="s">
        <v>9</v>
      </c>
      <c r="R30" s="529"/>
      <c r="S30" s="415"/>
    </row>
    <row r="31" spans="1:19" ht="9.75" customHeight="1" x14ac:dyDescent="0.2">
      <c r="A31" s="405"/>
      <c r="B31" s="472"/>
      <c r="C31" s="1502" t="s">
        <v>453</v>
      </c>
      <c r="D31" s="1502"/>
      <c r="E31" s="1082" t="s">
        <v>9</v>
      </c>
      <c r="F31" s="1082" t="s">
        <v>9</v>
      </c>
      <c r="G31" s="1082" t="s">
        <v>9</v>
      </c>
      <c r="H31" s="1082" t="s">
        <v>9</v>
      </c>
      <c r="I31" s="1082" t="s">
        <v>9</v>
      </c>
      <c r="J31" s="1082" t="s">
        <v>9</v>
      </c>
      <c r="K31" s="1082" t="s">
        <v>9</v>
      </c>
      <c r="L31" s="1082" t="s">
        <v>9</v>
      </c>
      <c r="M31" s="1082" t="s">
        <v>9</v>
      </c>
      <c r="N31" s="1082" t="s">
        <v>9</v>
      </c>
      <c r="O31" s="1082" t="s">
        <v>9</v>
      </c>
      <c r="P31" s="1082" t="s">
        <v>9</v>
      </c>
      <c r="Q31" s="1082" t="s">
        <v>9</v>
      </c>
      <c r="R31" s="501"/>
      <c r="S31" s="415"/>
    </row>
    <row r="32" spans="1:19" ht="9.75" customHeight="1" x14ac:dyDescent="0.2">
      <c r="A32" s="405"/>
      <c r="B32" s="472"/>
      <c r="C32" s="1474" t="s">
        <v>116</v>
      </c>
      <c r="D32" s="1474"/>
      <c r="E32" s="1082" t="s">
        <v>9</v>
      </c>
      <c r="F32" s="1082" t="s">
        <v>9</v>
      </c>
      <c r="G32" s="1082" t="s">
        <v>9</v>
      </c>
      <c r="H32" s="1082" t="s">
        <v>9</v>
      </c>
      <c r="I32" s="1082" t="s">
        <v>9</v>
      </c>
      <c r="J32" s="1082" t="s">
        <v>9</v>
      </c>
      <c r="K32" s="1082">
        <v>19955</v>
      </c>
      <c r="L32" s="1082" t="s">
        <v>9</v>
      </c>
      <c r="M32" s="1082" t="s">
        <v>9</v>
      </c>
      <c r="N32" s="1082" t="s">
        <v>9</v>
      </c>
      <c r="O32" s="1082" t="s">
        <v>9</v>
      </c>
      <c r="P32" s="1082" t="s">
        <v>9</v>
      </c>
      <c r="Q32" s="1082" t="s">
        <v>9</v>
      </c>
      <c r="R32" s="501"/>
      <c r="S32" s="415"/>
    </row>
    <row r="33" spans="1:19" ht="9.75" customHeight="1" x14ac:dyDescent="0.2">
      <c r="A33" s="405"/>
      <c r="B33" s="472"/>
      <c r="C33" s="1474" t="s">
        <v>115</v>
      </c>
      <c r="D33" s="1474"/>
      <c r="E33" s="1082">
        <v>3005</v>
      </c>
      <c r="F33" s="1082" t="s">
        <v>9</v>
      </c>
      <c r="G33" s="1082" t="s">
        <v>9</v>
      </c>
      <c r="H33" s="1082">
        <v>256</v>
      </c>
      <c r="I33" s="1082" t="s">
        <v>9</v>
      </c>
      <c r="J33" s="1082" t="s">
        <v>9</v>
      </c>
      <c r="K33" s="1082" t="s">
        <v>9</v>
      </c>
      <c r="L33" s="1082" t="s">
        <v>9</v>
      </c>
      <c r="M33" s="1082" t="s">
        <v>9</v>
      </c>
      <c r="N33" s="1082" t="s">
        <v>9</v>
      </c>
      <c r="O33" s="1082" t="s">
        <v>9</v>
      </c>
      <c r="P33" s="1082" t="s">
        <v>9</v>
      </c>
      <c r="Q33" s="1082">
        <v>1674</v>
      </c>
      <c r="R33" s="501"/>
      <c r="S33" s="415"/>
    </row>
    <row r="34" spans="1:19" ht="9.75" customHeight="1" x14ac:dyDescent="0.2">
      <c r="A34" s="405">
        <v>4661</v>
      </c>
      <c r="B34" s="472"/>
      <c r="C34" s="1503" t="s">
        <v>114</v>
      </c>
      <c r="D34" s="1503"/>
      <c r="E34" s="1082" t="s">
        <v>9</v>
      </c>
      <c r="F34" s="1082" t="s">
        <v>9</v>
      </c>
      <c r="G34" s="1082" t="s">
        <v>9</v>
      </c>
      <c r="H34" s="1082" t="s">
        <v>9</v>
      </c>
      <c r="I34" s="1082" t="s">
        <v>9</v>
      </c>
      <c r="J34" s="1082" t="s">
        <v>9</v>
      </c>
      <c r="K34" s="1082" t="s">
        <v>9</v>
      </c>
      <c r="L34" s="1082" t="s">
        <v>9</v>
      </c>
      <c r="M34" s="1082" t="s">
        <v>9</v>
      </c>
      <c r="N34" s="1082" t="s">
        <v>9</v>
      </c>
      <c r="O34" s="1082" t="s">
        <v>9</v>
      </c>
      <c r="P34" s="1082" t="s">
        <v>9</v>
      </c>
      <c r="Q34" s="1082">
        <v>32</v>
      </c>
      <c r="R34" s="501"/>
      <c r="S34" s="415"/>
    </row>
    <row r="35" spans="1:19" ht="9.75" customHeight="1" x14ac:dyDescent="0.2">
      <c r="A35" s="405"/>
      <c r="B35" s="472"/>
      <c r="C35" s="1474" t="s">
        <v>113</v>
      </c>
      <c r="D35" s="1474"/>
      <c r="E35" s="1082" t="s">
        <v>9</v>
      </c>
      <c r="F35" s="1082" t="s">
        <v>9</v>
      </c>
      <c r="G35" s="1082" t="s">
        <v>9</v>
      </c>
      <c r="H35" s="1082" t="s">
        <v>9</v>
      </c>
      <c r="I35" s="1082" t="s">
        <v>9</v>
      </c>
      <c r="J35" s="1082" t="s">
        <v>9</v>
      </c>
      <c r="K35" s="1082" t="s">
        <v>9</v>
      </c>
      <c r="L35" s="1082" t="s">
        <v>9</v>
      </c>
      <c r="M35" s="1082" t="s">
        <v>9</v>
      </c>
      <c r="N35" s="1082">
        <v>13</v>
      </c>
      <c r="O35" s="1082" t="s">
        <v>9</v>
      </c>
      <c r="P35" s="1082" t="s">
        <v>9</v>
      </c>
      <c r="Q35" s="1082" t="s">
        <v>9</v>
      </c>
      <c r="R35" s="501"/>
      <c r="S35" s="415"/>
    </row>
    <row r="36" spans="1:19" ht="9.75" customHeight="1" x14ac:dyDescent="0.2">
      <c r="A36" s="405"/>
      <c r="B36" s="472"/>
      <c r="C36" s="1474" t="s">
        <v>112</v>
      </c>
      <c r="D36" s="1474"/>
      <c r="E36" s="1082" t="s">
        <v>9</v>
      </c>
      <c r="F36" s="1082" t="s">
        <v>9</v>
      </c>
      <c r="G36" s="1082">
        <v>18589</v>
      </c>
      <c r="H36" s="1082">
        <v>520</v>
      </c>
      <c r="I36" s="1082" t="s">
        <v>9</v>
      </c>
      <c r="J36" s="1082" t="s">
        <v>9</v>
      </c>
      <c r="K36" s="1082" t="s">
        <v>9</v>
      </c>
      <c r="L36" s="1082" t="s">
        <v>9</v>
      </c>
      <c r="M36" s="1082" t="s">
        <v>9</v>
      </c>
      <c r="N36" s="1082" t="s">
        <v>9</v>
      </c>
      <c r="O36" s="1082">
        <v>6966</v>
      </c>
      <c r="P36" s="1082" t="s">
        <v>9</v>
      </c>
      <c r="Q36" s="1082">
        <v>1347</v>
      </c>
      <c r="R36" s="501"/>
      <c r="S36" s="415"/>
    </row>
    <row r="37" spans="1:19" ht="9.75" customHeight="1" x14ac:dyDescent="0.2">
      <c r="A37" s="405"/>
      <c r="B37" s="472"/>
      <c r="C37" s="1474" t="s">
        <v>289</v>
      </c>
      <c r="D37" s="1474"/>
      <c r="E37" s="1082" t="s">
        <v>9</v>
      </c>
      <c r="F37" s="1082" t="s">
        <v>9</v>
      </c>
      <c r="G37" s="1082" t="s">
        <v>9</v>
      </c>
      <c r="H37" s="1082" t="s">
        <v>9</v>
      </c>
      <c r="I37" s="1082" t="s">
        <v>9</v>
      </c>
      <c r="J37" s="1082" t="s">
        <v>9</v>
      </c>
      <c r="K37" s="1082" t="s">
        <v>9</v>
      </c>
      <c r="L37" s="1082" t="s">
        <v>9</v>
      </c>
      <c r="M37" s="1082" t="s">
        <v>9</v>
      </c>
      <c r="N37" s="1082" t="s">
        <v>9</v>
      </c>
      <c r="O37" s="1082">
        <v>8</v>
      </c>
      <c r="P37" s="1082" t="s">
        <v>9</v>
      </c>
      <c r="Q37" s="1082" t="s">
        <v>9</v>
      </c>
      <c r="R37" s="529"/>
      <c r="S37" s="415"/>
    </row>
    <row r="38" spans="1:19" ht="9.75" customHeight="1" x14ac:dyDescent="0.2">
      <c r="A38" s="405"/>
      <c r="B38" s="472"/>
      <c r="C38" s="1474" t="s">
        <v>111</v>
      </c>
      <c r="D38" s="1474"/>
      <c r="E38" s="1082" t="s">
        <v>9</v>
      </c>
      <c r="F38" s="1082" t="s">
        <v>9</v>
      </c>
      <c r="G38" s="1082" t="s">
        <v>9</v>
      </c>
      <c r="H38" s="1082" t="s">
        <v>9</v>
      </c>
      <c r="I38" s="1082" t="s">
        <v>9</v>
      </c>
      <c r="J38" s="1082" t="s">
        <v>9</v>
      </c>
      <c r="K38" s="1082" t="s">
        <v>9</v>
      </c>
      <c r="L38" s="1082" t="s">
        <v>9</v>
      </c>
      <c r="M38" s="1082" t="s">
        <v>9</v>
      </c>
      <c r="N38" s="1082" t="s">
        <v>9</v>
      </c>
      <c r="O38" s="1082" t="s">
        <v>9</v>
      </c>
      <c r="P38" s="1082" t="s">
        <v>9</v>
      </c>
      <c r="Q38" s="1082" t="s">
        <v>9</v>
      </c>
      <c r="R38" s="529"/>
      <c r="S38" s="415"/>
    </row>
    <row r="39" spans="1:19" ht="9.75" customHeight="1" x14ac:dyDescent="0.2">
      <c r="A39" s="405"/>
      <c r="B39" s="472"/>
      <c r="C39" s="1474" t="s">
        <v>110</v>
      </c>
      <c r="D39" s="1474"/>
      <c r="E39" s="1082" t="s">
        <v>9</v>
      </c>
      <c r="F39" s="1082" t="s">
        <v>9</v>
      </c>
      <c r="G39" s="1082" t="s">
        <v>9</v>
      </c>
      <c r="H39" s="1082" t="s">
        <v>9</v>
      </c>
      <c r="I39" s="1082" t="s">
        <v>9</v>
      </c>
      <c r="J39" s="1082" t="s">
        <v>9</v>
      </c>
      <c r="K39" s="1082" t="s">
        <v>9</v>
      </c>
      <c r="L39" s="1082" t="s">
        <v>9</v>
      </c>
      <c r="M39" s="1082" t="s">
        <v>9</v>
      </c>
      <c r="N39" s="1082" t="s">
        <v>9</v>
      </c>
      <c r="O39" s="1082" t="s">
        <v>9</v>
      </c>
      <c r="P39" s="1082" t="s">
        <v>9</v>
      </c>
      <c r="Q39" s="1082" t="s">
        <v>9</v>
      </c>
      <c r="R39" s="529"/>
      <c r="S39" s="415"/>
    </row>
    <row r="40" spans="1:19" s="492" customFormat="1" ht="9.75" customHeight="1" x14ac:dyDescent="0.2">
      <c r="A40" s="489"/>
      <c r="B40" s="490"/>
      <c r="C40" s="1474" t="s">
        <v>109</v>
      </c>
      <c r="D40" s="1474"/>
      <c r="E40" s="1082" t="s">
        <v>9</v>
      </c>
      <c r="F40" s="1082" t="s">
        <v>9</v>
      </c>
      <c r="G40" s="1082" t="s">
        <v>9</v>
      </c>
      <c r="H40" s="1082" t="s">
        <v>9</v>
      </c>
      <c r="I40" s="1082" t="s">
        <v>9</v>
      </c>
      <c r="J40" s="1082" t="s">
        <v>9</v>
      </c>
      <c r="K40" s="1082" t="s">
        <v>9</v>
      </c>
      <c r="L40" s="1082" t="s">
        <v>9</v>
      </c>
      <c r="M40" s="1082" t="s">
        <v>9</v>
      </c>
      <c r="N40" s="1082" t="s">
        <v>9</v>
      </c>
      <c r="O40" s="1082" t="s">
        <v>9</v>
      </c>
      <c r="P40" s="1082" t="s">
        <v>9</v>
      </c>
      <c r="Q40" s="1082" t="s">
        <v>9</v>
      </c>
      <c r="R40" s="529"/>
      <c r="S40" s="468"/>
    </row>
    <row r="41" spans="1:19" s="492" customFormat="1" ht="9.75" customHeight="1" x14ac:dyDescent="0.2">
      <c r="A41" s="489"/>
      <c r="B41" s="490"/>
      <c r="C41" s="1475" t="s">
        <v>108</v>
      </c>
      <c r="D41" s="1475"/>
      <c r="E41" s="1082" t="s">
        <v>9</v>
      </c>
      <c r="F41" s="1082" t="s">
        <v>9</v>
      </c>
      <c r="G41" s="1082" t="s">
        <v>9</v>
      </c>
      <c r="H41" s="1082" t="s">
        <v>9</v>
      </c>
      <c r="I41" s="1082" t="s">
        <v>9</v>
      </c>
      <c r="J41" s="1082">
        <v>78498</v>
      </c>
      <c r="K41" s="1082" t="s">
        <v>9</v>
      </c>
      <c r="L41" s="1082" t="s">
        <v>9</v>
      </c>
      <c r="M41" s="1082" t="s">
        <v>9</v>
      </c>
      <c r="N41" s="1082" t="s">
        <v>9</v>
      </c>
      <c r="O41" s="1082" t="s">
        <v>9</v>
      </c>
      <c r="P41" s="1082" t="s">
        <v>9</v>
      </c>
      <c r="Q41" s="1082" t="s">
        <v>9</v>
      </c>
      <c r="R41" s="529"/>
      <c r="S41" s="468"/>
    </row>
    <row r="42" spans="1:19" s="419" customFormat="1" ht="29.25" customHeight="1" x14ac:dyDescent="0.2">
      <c r="A42" s="417"/>
      <c r="B42" s="547"/>
      <c r="C42" s="1476" t="s">
        <v>498</v>
      </c>
      <c r="D42" s="1476"/>
      <c r="E42" s="1476"/>
      <c r="F42" s="1476"/>
      <c r="G42" s="1476"/>
      <c r="H42" s="1476"/>
      <c r="I42" s="1476"/>
      <c r="J42" s="1476"/>
      <c r="K42" s="1476"/>
      <c r="L42" s="1476"/>
      <c r="M42" s="1476"/>
      <c r="N42" s="1476"/>
      <c r="O42" s="1476"/>
      <c r="P42" s="1476"/>
      <c r="Q42" s="1476"/>
      <c r="R42" s="602"/>
      <c r="S42" s="418"/>
    </row>
    <row r="43" spans="1:19" ht="13.5" customHeight="1" x14ac:dyDescent="0.2">
      <c r="A43" s="405"/>
      <c r="B43" s="472"/>
      <c r="C43" s="1484" t="s">
        <v>180</v>
      </c>
      <c r="D43" s="1485"/>
      <c r="E43" s="1485"/>
      <c r="F43" s="1485"/>
      <c r="G43" s="1485"/>
      <c r="H43" s="1485"/>
      <c r="I43" s="1485"/>
      <c r="J43" s="1485"/>
      <c r="K43" s="1485"/>
      <c r="L43" s="1485"/>
      <c r="M43" s="1485"/>
      <c r="N43" s="1485"/>
      <c r="O43" s="1485"/>
      <c r="P43" s="1485"/>
      <c r="Q43" s="1486"/>
      <c r="R43" s="415"/>
      <c r="S43" s="415"/>
    </row>
    <row r="44" spans="1:19" s="517" customFormat="1" ht="2.25" customHeight="1" x14ac:dyDescent="0.2">
      <c r="A44" s="514"/>
      <c r="B44" s="515"/>
      <c r="C44" s="516"/>
      <c r="D44" s="434"/>
      <c r="E44" s="850"/>
      <c r="F44" s="850"/>
      <c r="G44" s="850"/>
      <c r="H44" s="850"/>
      <c r="I44" s="850"/>
      <c r="J44" s="850"/>
      <c r="K44" s="850"/>
      <c r="L44" s="850"/>
      <c r="M44" s="850"/>
      <c r="N44" s="850"/>
      <c r="O44" s="850"/>
      <c r="P44" s="850"/>
      <c r="Q44" s="850"/>
      <c r="R44" s="451"/>
      <c r="S44" s="451"/>
    </row>
    <row r="45" spans="1:19" ht="12.75" customHeight="1" x14ac:dyDescent="0.2">
      <c r="A45" s="405"/>
      <c r="B45" s="472"/>
      <c r="C45" s="420"/>
      <c r="D45" s="420"/>
      <c r="E45" s="781">
        <v>2003</v>
      </c>
      <c r="F45" s="937">
        <v>2004</v>
      </c>
      <c r="G45" s="937">
        <v>2005</v>
      </c>
      <c r="H45" s="781">
        <v>2006</v>
      </c>
      <c r="I45" s="937">
        <v>2007</v>
      </c>
      <c r="J45" s="937">
        <v>2008</v>
      </c>
      <c r="K45" s="781">
        <v>2009</v>
      </c>
      <c r="L45" s="937">
        <v>2010</v>
      </c>
      <c r="M45" s="937">
        <v>2011</v>
      </c>
      <c r="N45" s="781">
        <v>2012</v>
      </c>
      <c r="O45" s="937">
        <v>2013</v>
      </c>
      <c r="P45" s="937">
        <v>2014</v>
      </c>
      <c r="Q45" s="781">
        <v>2015</v>
      </c>
      <c r="R45" s="529"/>
      <c r="S45" s="415"/>
    </row>
    <row r="46" spans="1:19" s="942" customFormat="1" ht="11.25" customHeight="1" x14ac:dyDescent="0.2">
      <c r="A46" s="938"/>
      <c r="B46" s="939"/>
      <c r="C46" s="1483" t="s">
        <v>68</v>
      </c>
      <c r="D46" s="1483"/>
      <c r="E46" s="943">
        <v>521</v>
      </c>
      <c r="F46" s="943">
        <v>208</v>
      </c>
      <c r="G46" s="943">
        <v>334</v>
      </c>
      <c r="H46" s="943">
        <v>396</v>
      </c>
      <c r="I46" s="943">
        <v>343</v>
      </c>
      <c r="J46" s="943">
        <v>441</v>
      </c>
      <c r="K46" s="943">
        <v>361</v>
      </c>
      <c r="L46" s="943">
        <v>352</v>
      </c>
      <c r="M46" s="943">
        <v>200</v>
      </c>
      <c r="N46" s="943">
        <v>107</v>
      </c>
      <c r="O46" s="943">
        <v>106</v>
      </c>
      <c r="P46" s="943">
        <v>174</v>
      </c>
      <c r="Q46" s="943">
        <v>182</v>
      </c>
      <c r="R46" s="940"/>
      <c r="S46" s="941"/>
    </row>
    <row r="47" spans="1:19" s="942" customFormat="1" ht="11.25" customHeight="1" x14ac:dyDescent="0.2">
      <c r="A47" s="938"/>
      <c r="B47" s="939"/>
      <c r="C47" s="1487" t="s">
        <v>417</v>
      </c>
      <c r="D47" s="1483"/>
      <c r="E47" s="943">
        <v>370</v>
      </c>
      <c r="F47" s="943">
        <v>167</v>
      </c>
      <c r="G47" s="943">
        <v>277</v>
      </c>
      <c r="H47" s="943">
        <v>258</v>
      </c>
      <c r="I47" s="943">
        <v>268</v>
      </c>
      <c r="J47" s="943">
        <v>304</v>
      </c>
      <c r="K47" s="943">
        <v>259</v>
      </c>
      <c r="L47" s="943">
        <v>234</v>
      </c>
      <c r="M47" s="943">
        <v>183</v>
      </c>
      <c r="N47" s="943">
        <v>94</v>
      </c>
      <c r="O47" s="943">
        <v>97</v>
      </c>
      <c r="P47" s="943">
        <v>161</v>
      </c>
      <c r="Q47" s="943">
        <v>145</v>
      </c>
      <c r="R47" s="940"/>
      <c r="S47" s="941"/>
    </row>
    <row r="48" spans="1:19" s="492" customFormat="1" ht="10.5" customHeight="1" x14ac:dyDescent="0.2">
      <c r="A48" s="489"/>
      <c r="B48" s="490"/>
      <c r="C48" s="935"/>
      <c r="D48" s="551" t="s">
        <v>246</v>
      </c>
      <c r="E48" s="1082">
        <v>232</v>
      </c>
      <c r="F48" s="1082">
        <v>100</v>
      </c>
      <c r="G48" s="1082">
        <v>151</v>
      </c>
      <c r="H48" s="1082">
        <v>153</v>
      </c>
      <c r="I48" s="1082">
        <v>160</v>
      </c>
      <c r="J48" s="1082">
        <v>172</v>
      </c>
      <c r="K48" s="1082">
        <v>142</v>
      </c>
      <c r="L48" s="1082">
        <v>141</v>
      </c>
      <c r="M48" s="1082">
        <v>93</v>
      </c>
      <c r="N48" s="1082">
        <v>36</v>
      </c>
      <c r="O48" s="1082">
        <v>27</v>
      </c>
      <c r="P48" s="1082">
        <v>49</v>
      </c>
      <c r="Q48" s="1082">
        <v>65</v>
      </c>
      <c r="R48" s="529"/>
      <c r="S48" s="468"/>
    </row>
    <row r="49" spans="1:19" s="492" customFormat="1" ht="10.5" customHeight="1" x14ac:dyDescent="0.2">
      <c r="A49" s="489"/>
      <c r="B49" s="490"/>
      <c r="C49" s="935"/>
      <c r="D49" s="551" t="s">
        <v>247</v>
      </c>
      <c r="E49" s="1082">
        <v>30</v>
      </c>
      <c r="F49" s="1082">
        <v>15</v>
      </c>
      <c r="G49" s="1082">
        <v>28</v>
      </c>
      <c r="H49" s="1082">
        <v>26</v>
      </c>
      <c r="I49" s="1082">
        <v>27</v>
      </c>
      <c r="J49" s="1082">
        <v>27</v>
      </c>
      <c r="K49" s="1082">
        <v>22</v>
      </c>
      <c r="L49" s="1082">
        <v>25</v>
      </c>
      <c r="M49" s="1082">
        <v>22</v>
      </c>
      <c r="N49" s="1082">
        <v>9</v>
      </c>
      <c r="O49" s="1082">
        <v>18</v>
      </c>
      <c r="P49" s="1082">
        <v>23</v>
      </c>
      <c r="Q49" s="1082">
        <v>20</v>
      </c>
      <c r="R49" s="529"/>
      <c r="S49" s="468"/>
    </row>
    <row r="50" spans="1:19" s="492" customFormat="1" ht="10.5" customHeight="1" x14ac:dyDescent="0.2">
      <c r="A50" s="489"/>
      <c r="B50" s="490"/>
      <c r="C50" s="935"/>
      <c r="D50" s="551" t="s">
        <v>248</v>
      </c>
      <c r="E50" s="1082">
        <v>80</v>
      </c>
      <c r="F50" s="1082">
        <v>46</v>
      </c>
      <c r="G50" s="1082">
        <v>73</v>
      </c>
      <c r="H50" s="1082">
        <v>65</v>
      </c>
      <c r="I50" s="1082">
        <v>64</v>
      </c>
      <c r="J50" s="1082">
        <v>97</v>
      </c>
      <c r="K50" s="1082">
        <v>87</v>
      </c>
      <c r="L50" s="1082">
        <v>64</v>
      </c>
      <c r="M50" s="1082">
        <v>55</v>
      </c>
      <c r="N50" s="1082">
        <v>40</v>
      </c>
      <c r="O50" s="1082">
        <v>49</v>
      </c>
      <c r="P50" s="1082">
        <v>80</v>
      </c>
      <c r="Q50" s="1082">
        <v>53</v>
      </c>
      <c r="R50" s="529"/>
      <c r="S50" s="468"/>
    </row>
    <row r="51" spans="1:19" s="492" customFormat="1" ht="10.5" customHeight="1" x14ac:dyDescent="0.2">
      <c r="A51" s="489"/>
      <c r="B51" s="490"/>
      <c r="C51" s="935"/>
      <c r="D51" s="551" t="s">
        <v>250</v>
      </c>
      <c r="E51" s="1082" t="s">
        <v>416</v>
      </c>
      <c r="F51" s="1082" t="s">
        <v>416</v>
      </c>
      <c r="G51" s="1082">
        <v>1</v>
      </c>
      <c r="H51" s="1082" t="s">
        <v>9</v>
      </c>
      <c r="I51" s="1082" t="s">
        <v>9</v>
      </c>
      <c r="J51" s="1082" t="s">
        <v>9</v>
      </c>
      <c r="K51" s="1082">
        <v>1</v>
      </c>
      <c r="L51" s="1082" t="s">
        <v>9</v>
      </c>
      <c r="M51" s="1082">
        <v>1</v>
      </c>
      <c r="N51" s="1082">
        <v>1</v>
      </c>
      <c r="O51" s="1082" t="s">
        <v>9</v>
      </c>
      <c r="P51" s="1082" t="s">
        <v>9</v>
      </c>
      <c r="Q51" s="1082" t="s">
        <v>9</v>
      </c>
      <c r="R51" s="529"/>
      <c r="S51" s="468"/>
    </row>
    <row r="52" spans="1:19" s="492" customFormat="1" ht="10.5" customHeight="1" x14ac:dyDescent="0.2">
      <c r="A52" s="489"/>
      <c r="B52" s="490"/>
      <c r="C52" s="935"/>
      <c r="D52" s="551" t="s">
        <v>249</v>
      </c>
      <c r="E52" s="1083">
        <v>28</v>
      </c>
      <c r="F52" s="1083">
        <v>6</v>
      </c>
      <c r="G52" s="1083">
        <v>24</v>
      </c>
      <c r="H52" s="1083">
        <v>14</v>
      </c>
      <c r="I52" s="1083">
        <v>17</v>
      </c>
      <c r="J52" s="1083">
        <v>8</v>
      </c>
      <c r="K52" s="1083">
        <v>7</v>
      </c>
      <c r="L52" s="1083">
        <v>4</v>
      </c>
      <c r="M52" s="1083">
        <v>12</v>
      </c>
      <c r="N52" s="1083">
        <v>8</v>
      </c>
      <c r="O52" s="1083">
        <v>3</v>
      </c>
      <c r="P52" s="1083">
        <v>9</v>
      </c>
      <c r="Q52" s="1083">
        <v>7</v>
      </c>
      <c r="R52" s="529"/>
      <c r="S52" s="468"/>
    </row>
    <row r="53" spans="1:19" s="942" customFormat="1" ht="11.25" customHeight="1" x14ac:dyDescent="0.2">
      <c r="A53" s="938"/>
      <c r="B53" s="939"/>
      <c r="C53" s="1483" t="s">
        <v>418</v>
      </c>
      <c r="D53" s="1483"/>
      <c r="E53" s="943">
        <v>151</v>
      </c>
      <c r="F53" s="943">
        <v>41</v>
      </c>
      <c r="G53" s="943">
        <v>57</v>
      </c>
      <c r="H53" s="943">
        <v>138</v>
      </c>
      <c r="I53" s="943">
        <v>75</v>
      </c>
      <c r="J53" s="943">
        <v>137</v>
      </c>
      <c r="K53" s="943">
        <v>102</v>
      </c>
      <c r="L53" s="943">
        <v>118</v>
      </c>
      <c r="M53" s="943">
        <v>17</v>
      </c>
      <c r="N53" s="943">
        <v>13</v>
      </c>
      <c r="O53" s="943">
        <v>9</v>
      </c>
      <c r="P53" s="943">
        <v>13</v>
      </c>
      <c r="Q53" s="943">
        <v>37</v>
      </c>
      <c r="R53" s="940"/>
      <c r="S53" s="941"/>
    </row>
    <row r="54" spans="1:19" s="492" customFormat="1" ht="10.5" customHeight="1" x14ac:dyDescent="0.2">
      <c r="A54" s="489"/>
      <c r="B54" s="490"/>
      <c r="C54" s="935"/>
      <c r="D54" s="551" t="s">
        <v>251</v>
      </c>
      <c r="E54" s="1083" t="s">
        <v>9</v>
      </c>
      <c r="F54" s="1083">
        <v>1</v>
      </c>
      <c r="G54" s="1083">
        <v>1</v>
      </c>
      <c r="H54" s="1083">
        <v>1</v>
      </c>
      <c r="I54" s="1083">
        <v>1</v>
      </c>
      <c r="J54" s="1083" t="s">
        <v>9</v>
      </c>
      <c r="K54" s="1083">
        <v>1</v>
      </c>
      <c r="L54" s="1083">
        <v>2</v>
      </c>
      <c r="M54" s="1083" t="s">
        <v>9</v>
      </c>
      <c r="N54" s="1083">
        <v>1</v>
      </c>
      <c r="O54" s="1083" t="s">
        <v>9</v>
      </c>
      <c r="P54" s="1083" t="s">
        <v>9</v>
      </c>
      <c r="Q54" s="1083">
        <v>1</v>
      </c>
      <c r="R54" s="529"/>
      <c r="S54" s="468"/>
    </row>
    <row r="55" spans="1:19" s="492" customFormat="1" ht="10.5" customHeight="1" x14ac:dyDescent="0.2">
      <c r="A55" s="489"/>
      <c r="B55" s="490"/>
      <c r="C55" s="935"/>
      <c r="D55" s="551" t="s">
        <v>252</v>
      </c>
      <c r="E55" s="1083">
        <v>151</v>
      </c>
      <c r="F55" s="1083">
        <v>40</v>
      </c>
      <c r="G55" s="1083">
        <v>56</v>
      </c>
      <c r="H55" s="1083">
        <v>137</v>
      </c>
      <c r="I55" s="1083">
        <v>74</v>
      </c>
      <c r="J55" s="1083">
        <v>137</v>
      </c>
      <c r="K55" s="1083">
        <v>101</v>
      </c>
      <c r="L55" s="1083">
        <v>116</v>
      </c>
      <c r="M55" s="1083">
        <v>17</v>
      </c>
      <c r="N55" s="1083">
        <v>12</v>
      </c>
      <c r="O55" s="1083">
        <v>9</v>
      </c>
      <c r="P55" s="1083">
        <v>13</v>
      </c>
      <c r="Q55" s="1083">
        <v>36</v>
      </c>
      <c r="R55" s="529"/>
      <c r="S55" s="468"/>
    </row>
    <row r="56" spans="1:19" s="755" customFormat="1" ht="13.5" customHeight="1" x14ac:dyDescent="0.2">
      <c r="A56" s="751"/>
      <c r="B56" s="732"/>
      <c r="C56" s="503" t="s">
        <v>444</v>
      </c>
      <c r="D56" s="752"/>
      <c r="E56" s="474"/>
      <c r="F56" s="474"/>
      <c r="G56" s="504"/>
      <c r="H56" s="504"/>
      <c r="I56" s="753"/>
      <c r="J56" s="474"/>
      <c r="K56" s="474"/>
      <c r="L56" s="474"/>
      <c r="M56" s="474"/>
      <c r="N56" s="474"/>
      <c r="O56" s="474"/>
      <c r="P56" s="474" t="s">
        <v>105</v>
      </c>
      <c r="Q56" s="474"/>
      <c r="R56" s="754"/>
      <c r="S56" s="504"/>
    </row>
    <row r="57" spans="1:19" s="461" customFormat="1" ht="14.25" customHeight="1" thickBot="1" x14ac:dyDescent="0.25">
      <c r="A57" s="494"/>
      <c r="B57" s="505"/>
      <c r="C57" s="932"/>
      <c r="D57" s="506"/>
      <c r="E57" s="508"/>
      <c r="F57" s="508"/>
      <c r="G57" s="508"/>
      <c r="H57" s="508"/>
      <c r="I57" s="508"/>
      <c r="J57" s="508"/>
      <c r="K57" s="508"/>
      <c r="L57" s="508"/>
      <c r="M57" s="508"/>
      <c r="N57" s="508"/>
      <c r="O57" s="508"/>
      <c r="P57" s="508"/>
      <c r="Q57" s="475" t="s">
        <v>73</v>
      </c>
      <c r="R57" s="509"/>
      <c r="S57" s="510"/>
    </row>
    <row r="58" spans="1:19" ht="13.5" customHeight="1" thickBot="1" x14ac:dyDescent="0.25">
      <c r="A58" s="405"/>
      <c r="B58" s="505"/>
      <c r="C58" s="1480" t="s">
        <v>302</v>
      </c>
      <c r="D58" s="1481"/>
      <c r="E58" s="1481"/>
      <c r="F58" s="1481"/>
      <c r="G58" s="1481"/>
      <c r="H58" s="1481"/>
      <c r="I58" s="1481"/>
      <c r="J58" s="1481"/>
      <c r="K58" s="1481"/>
      <c r="L58" s="1481"/>
      <c r="M58" s="1481"/>
      <c r="N58" s="1481"/>
      <c r="O58" s="1481"/>
      <c r="P58" s="1481"/>
      <c r="Q58" s="1482"/>
      <c r="R58" s="475"/>
      <c r="S58" s="463"/>
    </row>
    <row r="59" spans="1:19" ht="3.75" customHeight="1" x14ac:dyDescent="0.2">
      <c r="A59" s="405"/>
      <c r="B59" s="505"/>
      <c r="C59" s="1477" t="s">
        <v>69</v>
      </c>
      <c r="D59" s="1477"/>
      <c r="F59" s="949"/>
      <c r="G59" s="949"/>
      <c r="H59" s="949"/>
      <c r="I59" s="949"/>
      <c r="J59" s="949"/>
      <c r="K59" s="949"/>
      <c r="L59" s="949"/>
      <c r="M59" s="512"/>
      <c r="N59" s="512"/>
      <c r="O59" s="512"/>
      <c r="P59" s="512"/>
      <c r="Q59" s="512"/>
      <c r="R59" s="509"/>
      <c r="S59" s="463"/>
    </row>
    <row r="60" spans="1:19" ht="13.5" customHeight="1" x14ac:dyDescent="0.2">
      <c r="A60" s="405"/>
      <c r="B60" s="472"/>
      <c r="C60" s="1478"/>
      <c r="D60" s="1478"/>
      <c r="E60" s="1490">
        <v>2015</v>
      </c>
      <c r="F60" s="1490"/>
      <c r="G60" s="1490"/>
      <c r="H60" s="1490"/>
      <c r="I60" s="1490"/>
      <c r="J60" s="1490"/>
      <c r="K60" s="1490"/>
      <c r="L60" s="1488">
        <v>2016</v>
      </c>
      <c r="M60" s="1489"/>
      <c r="N60" s="1489"/>
      <c r="O60" s="1489"/>
      <c r="P60" s="1489"/>
      <c r="Q60" s="1489"/>
      <c r="R60" s="463"/>
      <c r="S60" s="463"/>
    </row>
    <row r="61" spans="1:19" ht="12.75" customHeight="1" x14ac:dyDescent="0.2">
      <c r="A61" s="405"/>
      <c r="B61" s="472"/>
      <c r="C61" s="420"/>
      <c r="D61" s="420"/>
      <c r="E61" s="781" t="s">
        <v>100</v>
      </c>
      <c r="F61" s="781" t="s">
        <v>99</v>
      </c>
      <c r="G61" s="781" t="s">
        <v>98</v>
      </c>
      <c r="H61" s="781" t="s">
        <v>97</v>
      </c>
      <c r="I61" s="781" t="s">
        <v>96</v>
      </c>
      <c r="J61" s="781" t="s">
        <v>95</v>
      </c>
      <c r="K61" s="781" t="s">
        <v>94</v>
      </c>
      <c r="L61" s="781" t="s">
        <v>93</v>
      </c>
      <c r="M61" s="781" t="s">
        <v>104</v>
      </c>
      <c r="N61" s="781" t="s">
        <v>103</v>
      </c>
      <c r="O61" s="946" t="s">
        <v>102</v>
      </c>
      <c r="P61" s="781" t="s">
        <v>101</v>
      </c>
      <c r="Q61" s="781" t="s">
        <v>100</v>
      </c>
      <c r="R61" s="509"/>
      <c r="S61" s="463"/>
    </row>
    <row r="62" spans="1:19" ht="10.5" customHeight="1" x14ac:dyDescent="0.2">
      <c r="A62" s="405"/>
      <c r="B62" s="505"/>
      <c r="C62" s="1479" t="s">
        <v>92</v>
      </c>
      <c r="D62" s="1479"/>
      <c r="E62" s="1112"/>
      <c r="F62" s="1112"/>
      <c r="G62" s="1084"/>
      <c r="H62" s="1084"/>
      <c r="I62" s="1084"/>
      <c r="J62" s="1084"/>
      <c r="K62" s="1084"/>
      <c r="L62" s="1084"/>
      <c r="M62" s="1084"/>
      <c r="N62" s="1084"/>
      <c r="O62" s="1084"/>
      <c r="P62" s="1084"/>
      <c r="Q62" s="1084"/>
      <c r="R62" s="509"/>
      <c r="S62" s="463"/>
    </row>
    <row r="63" spans="1:19" s="517" customFormat="1" ht="9.75" customHeight="1" x14ac:dyDescent="0.2">
      <c r="A63" s="514"/>
      <c r="B63" s="515"/>
      <c r="C63" s="516" t="s">
        <v>91</v>
      </c>
      <c r="D63" s="434"/>
      <c r="E63" s="1085">
        <v>-0.08</v>
      </c>
      <c r="F63" s="1085">
        <v>-0.72</v>
      </c>
      <c r="G63" s="1085">
        <v>-0.34</v>
      </c>
      <c r="H63" s="1085">
        <v>0.79</v>
      </c>
      <c r="I63" s="1085">
        <v>0.09</v>
      </c>
      <c r="J63" s="1085">
        <v>-0.2</v>
      </c>
      <c r="K63" s="1085">
        <v>-0.26</v>
      </c>
      <c r="L63" s="1085">
        <v>-1.04</v>
      </c>
      <c r="M63" s="1085">
        <v>-0.45</v>
      </c>
      <c r="N63" s="1085">
        <v>1.94</v>
      </c>
      <c r="O63" s="1085">
        <v>0.35</v>
      </c>
      <c r="P63" s="1085">
        <v>0.28000000000000003</v>
      </c>
      <c r="Q63" s="1085">
        <v>0.13</v>
      </c>
      <c r="R63" s="451"/>
      <c r="S63" s="451"/>
    </row>
    <row r="64" spans="1:19" s="517" customFormat="1" ht="9.75" customHeight="1" x14ac:dyDescent="0.2">
      <c r="A64" s="514"/>
      <c r="B64" s="515"/>
      <c r="C64" s="516" t="s">
        <v>90</v>
      </c>
      <c r="D64" s="434"/>
      <c r="E64" s="1085">
        <v>0.8</v>
      </c>
      <c r="F64" s="1085">
        <v>0.77</v>
      </c>
      <c r="G64" s="1085">
        <v>0.66</v>
      </c>
      <c r="H64" s="1085">
        <v>0.88</v>
      </c>
      <c r="I64" s="1085">
        <v>0.63</v>
      </c>
      <c r="J64" s="1085">
        <v>0.64</v>
      </c>
      <c r="K64" s="1085">
        <v>0.4</v>
      </c>
      <c r="L64" s="1085">
        <v>0.78</v>
      </c>
      <c r="M64" s="1085">
        <v>0.4</v>
      </c>
      <c r="N64" s="1085">
        <v>0.45</v>
      </c>
      <c r="O64" s="1085">
        <v>0.48</v>
      </c>
      <c r="P64" s="1085">
        <v>0.33</v>
      </c>
      <c r="Q64" s="1085">
        <v>0.55000000000000004</v>
      </c>
      <c r="R64" s="451"/>
      <c r="S64" s="451"/>
    </row>
    <row r="65" spans="1:19" s="517" customFormat="1" ht="11.25" customHeight="1" x14ac:dyDescent="0.2">
      <c r="A65" s="514"/>
      <c r="B65" s="515"/>
      <c r="C65" s="516" t="s">
        <v>260</v>
      </c>
      <c r="D65" s="434"/>
      <c r="E65" s="1085">
        <v>-0.01</v>
      </c>
      <c r="F65" s="1085">
        <v>0.13</v>
      </c>
      <c r="G65" s="1085">
        <v>0.22</v>
      </c>
      <c r="H65" s="1085">
        <v>0.32</v>
      </c>
      <c r="I65" s="1085">
        <v>0.37</v>
      </c>
      <c r="J65" s="1085">
        <v>0.42</v>
      </c>
      <c r="K65" s="1085">
        <v>0.49</v>
      </c>
      <c r="L65" s="1085">
        <v>0.59</v>
      </c>
      <c r="M65" s="1085">
        <v>0.64</v>
      </c>
      <c r="N65" s="1085">
        <v>0.65</v>
      </c>
      <c r="O65" s="1085">
        <v>0.65</v>
      </c>
      <c r="P65" s="1085">
        <v>0.6</v>
      </c>
      <c r="Q65" s="1085">
        <v>0.57999999999999996</v>
      </c>
      <c r="R65" s="451"/>
      <c r="S65" s="451"/>
    </row>
    <row r="66" spans="1:19" ht="11.25" customHeight="1" x14ac:dyDescent="0.2">
      <c r="A66" s="405"/>
      <c r="B66" s="505"/>
      <c r="C66" s="928" t="s">
        <v>89</v>
      </c>
      <c r="D66" s="513"/>
      <c r="E66" s="518"/>
      <c r="F66" s="184"/>
      <c r="G66" s="538"/>
      <c r="H66" s="538"/>
      <c r="I66" s="538"/>
      <c r="J66" s="85"/>
      <c r="K66" s="518"/>
      <c r="L66" s="538"/>
      <c r="M66" s="538"/>
      <c r="N66" s="538"/>
      <c r="O66" s="538"/>
      <c r="P66" s="538"/>
      <c r="Q66" s="519"/>
      <c r="R66" s="509"/>
      <c r="S66" s="463"/>
    </row>
    <row r="67" spans="1:19" ht="9.75" customHeight="1" x14ac:dyDescent="0.2">
      <c r="A67" s="405"/>
      <c r="B67" s="520"/>
      <c r="C67" s="470"/>
      <c r="D67" s="730" t="s">
        <v>588</v>
      </c>
      <c r="E67" s="579"/>
      <c r="F67" s="581"/>
      <c r="G67" s="80"/>
      <c r="H67" s="80"/>
      <c r="I67" s="80"/>
      <c r="J67" s="582">
        <v>6.1175950936921408</v>
      </c>
      <c r="K67" s="518"/>
      <c r="L67" s="538"/>
      <c r="M67" s="538"/>
      <c r="N67" s="538"/>
      <c r="O67" s="538"/>
      <c r="P67" s="538"/>
      <c r="Q67" s="936">
        <f>+J67</f>
        <v>6.1175950936921408</v>
      </c>
      <c r="R67" s="509"/>
      <c r="S67" s="463"/>
    </row>
    <row r="68" spans="1:19" ht="9.75" customHeight="1" x14ac:dyDescent="0.2">
      <c r="A68" s="405"/>
      <c r="B68" s="521"/>
      <c r="C68" s="434"/>
      <c r="D68" s="583" t="s">
        <v>589</v>
      </c>
      <c r="E68" s="584"/>
      <c r="F68" s="584"/>
      <c r="G68" s="584"/>
      <c r="H68" s="584"/>
      <c r="I68" s="584"/>
      <c r="J68" s="582">
        <v>5.3590892094229625</v>
      </c>
      <c r="K68" s="518"/>
      <c r="L68" s="203"/>
      <c r="M68" s="538"/>
      <c r="N68" s="538"/>
      <c r="O68" s="538"/>
      <c r="P68" s="538"/>
      <c r="Q68" s="936">
        <f t="shared" ref="Q68:Q71" si="0">+J68</f>
        <v>5.3590892094229625</v>
      </c>
      <c r="R68" s="522"/>
      <c r="S68" s="522"/>
    </row>
    <row r="69" spans="1:19" ht="9.75" customHeight="1" x14ac:dyDescent="0.2">
      <c r="A69" s="405"/>
      <c r="B69" s="521"/>
      <c r="C69" s="434"/>
      <c r="D69" s="583" t="s">
        <v>590</v>
      </c>
      <c r="E69" s="579"/>
      <c r="F69" s="185"/>
      <c r="G69" s="185"/>
      <c r="H69" s="80"/>
      <c r="I69" s="186"/>
      <c r="J69" s="582">
        <v>5.0561233458051857</v>
      </c>
      <c r="K69" s="518"/>
      <c r="L69" s="203"/>
      <c r="M69" s="538"/>
      <c r="N69" s="538"/>
      <c r="O69" s="538"/>
      <c r="P69" s="538"/>
      <c r="Q69" s="936">
        <f t="shared" si="0"/>
        <v>5.0561233458051857</v>
      </c>
      <c r="R69" s="523"/>
      <c r="S69" s="463"/>
    </row>
    <row r="70" spans="1:19" ht="9.75" customHeight="1" x14ac:dyDescent="0.2">
      <c r="A70" s="405"/>
      <c r="B70" s="521"/>
      <c r="C70" s="434"/>
      <c r="D70" s="583" t="s">
        <v>591</v>
      </c>
      <c r="E70" s="585"/>
      <c r="F70" s="583"/>
      <c r="G70" s="583"/>
      <c r="H70" s="583"/>
      <c r="I70" s="583"/>
      <c r="J70" s="582">
        <v>4.1260567551558935</v>
      </c>
      <c r="K70" s="518"/>
      <c r="L70" s="203"/>
      <c r="M70" s="538"/>
      <c r="N70" s="538"/>
      <c r="O70" s="538"/>
      <c r="P70" s="538"/>
      <c r="Q70" s="936">
        <f t="shared" si="0"/>
        <v>4.1260567551558935</v>
      </c>
      <c r="R70" s="523"/>
      <c r="S70" s="463"/>
    </row>
    <row r="71" spans="1:19" ht="9.75" customHeight="1" x14ac:dyDescent="0.2">
      <c r="A71" s="405"/>
      <c r="B71" s="521"/>
      <c r="C71" s="434"/>
      <c r="D71" s="586" t="s">
        <v>592</v>
      </c>
      <c r="E71" s="587"/>
      <c r="F71" s="587"/>
      <c r="G71" s="587"/>
      <c r="H71" s="587"/>
      <c r="I71" s="587"/>
      <c r="J71" s="582">
        <v>2.5350413654654735</v>
      </c>
      <c r="K71" s="518"/>
      <c r="L71" s="203"/>
      <c r="M71" s="538"/>
      <c r="N71" s="538"/>
      <c r="O71" s="538"/>
      <c r="P71" s="538"/>
      <c r="Q71" s="936">
        <f t="shared" si="0"/>
        <v>2.5350413654654735</v>
      </c>
      <c r="R71" s="523"/>
      <c r="S71" s="463"/>
    </row>
    <row r="72" spans="1:19" ht="9.75" customHeight="1" x14ac:dyDescent="0.2">
      <c r="A72" s="405"/>
      <c r="B72" s="521"/>
      <c r="C72" s="434"/>
      <c r="D72" s="583" t="s">
        <v>593</v>
      </c>
      <c r="E72" s="185"/>
      <c r="F72" s="185"/>
      <c r="G72" s="185"/>
      <c r="H72" s="80"/>
      <c r="I72" s="186"/>
      <c r="J72" s="519">
        <v>-7.6380813953488396</v>
      </c>
      <c r="K72" s="518"/>
      <c r="L72" s="203"/>
      <c r="M72" s="538"/>
      <c r="N72" s="538"/>
      <c r="O72" s="538"/>
      <c r="P72" s="538"/>
      <c r="Q72" s="518"/>
      <c r="R72" s="523"/>
      <c r="S72" s="463"/>
    </row>
    <row r="73" spans="1:19" ht="9.75" customHeight="1" x14ac:dyDescent="0.2">
      <c r="A73" s="405"/>
      <c r="B73" s="521"/>
      <c r="C73" s="434"/>
      <c r="D73" s="583" t="s">
        <v>594</v>
      </c>
      <c r="E73" s="580"/>
      <c r="F73" s="186"/>
      <c r="G73" s="186"/>
      <c r="H73" s="80"/>
      <c r="I73" s="186"/>
      <c r="J73" s="519">
        <v>-2.913244614726207</v>
      </c>
      <c r="K73" s="518"/>
      <c r="L73" s="203"/>
      <c r="M73" s="538"/>
      <c r="N73" s="538"/>
      <c r="O73" s="538"/>
      <c r="P73" s="538"/>
      <c r="Q73" s="588"/>
      <c r="R73" s="523"/>
      <c r="S73" s="463"/>
    </row>
    <row r="74" spans="1:19" ht="9.75" customHeight="1" x14ac:dyDescent="0.2">
      <c r="A74" s="405"/>
      <c r="B74" s="521"/>
      <c r="C74" s="434"/>
      <c r="D74" s="583" t="s">
        <v>595</v>
      </c>
      <c r="E74" s="580"/>
      <c r="F74" s="186"/>
      <c r="G74" s="186"/>
      <c r="H74" s="80"/>
      <c r="I74" s="186"/>
      <c r="J74" s="519">
        <v>-2.5690595867165156</v>
      </c>
      <c r="K74" s="518"/>
      <c r="L74" s="203"/>
      <c r="M74" s="538"/>
      <c r="N74" s="538"/>
      <c r="O74" s="538"/>
      <c r="P74" s="538"/>
      <c r="Q74" s="588"/>
      <c r="R74" s="523"/>
      <c r="S74" s="463"/>
    </row>
    <row r="75" spans="1:19" ht="9.75" customHeight="1" x14ac:dyDescent="0.2">
      <c r="A75" s="405"/>
      <c r="B75" s="521"/>
      <c r="C75" s="434"/>
      <c r="D75" s="583" t="s">
        <v>596</v>
      </c>
      <c r="E75" s="580"/>
      <c r="F75" s="186"/>
      <c r="G75" s="186"/>
      <c r="H75" s="80"/>
      <c r="I75" s="186"/>
      <c r="J75" s="519">
        <v>-2.156398329671172</v>
      </c>
      <c r="K75" s="518"/>
      <c r="L75" s="203"/>
      <c r="M75" s="538"/>
      <c r="N75" s="538"/>
      <c r="O75" s="538"/>
      <c r="P75" s="538"/>
      <c r="Q75" s="588"/>
      <c r="R75" s="523"/>
      <c r="S75" s="463"/>
    </row>
    <row r="76" spans="1:19" ht="9.75" customHeight="1" x14ac:dyDescent="0.2">
      <c r="A76" s="405"/>
      <c r="B76" s="521"/>
      <c r="C76" s="434"/>
      <c r="D76" s="583" t="s">
        <v>597</v>
      </c>
      <c r="E76" s="580"/>
      <c r="F76" s="185"/>
      <c r="G76" s="185"/>
      <c r="H76" s="80"/>
      <c r="I76" s="186"/>
      <c r="J76" s="519">
        <v>-1.8331172557437769</v>
      </c>
      <c r="K76" s="518"/>
      <c r="L76" s="203"/>
      <c r="M76" s="538"/>
      <c r="N76" s="538"/>
      <c r="O76" s="538"/>
      <c r="P76" s="538"/>
      <c r="Q76" s="518"/>
      <c r="R76" s="523"/>
      <c r="S76" s="463"/>
    </row>
    <row r="77" spans="1:19" ht="0.75" customHeight="1" x14ac:dyDescent="0.2">
      <c r="A77" s="405"/>
      <c r="B77" s="521"/>
      <c r="C77" s="434"/>
      <c r="D77" s="524"/>
      <c r="E77" s="518"/>
      <c r="F77" s="185"/>
      <c r="G77" s="185"/>
      <c r="H77" s="80"/>
      <c r="I77" s="186"/>
      <c r="J77" s="519"/>
      <c r="K77" s="518"/>
      <c r="L77" s="203"/>
      <c r="M77" s="538"/>
      <c r="N77" s="538"/>
      <c r="O77" s="538"/>
      <c r="P77" s="538"/>
      <c r="Q77" s="518"/>
      <c r="R77" s="523"/>
      <c r="S77" s="463"/>
    </row>
    <row r="78" spans="1:19" ht="13.5" customHeight="1" x14ac:dyDescent="0.2">
      <c r="A78" s="405"/>
      <c r="B78" s="525"/>
      <c r="C78" s="507" t="s">
        <v>241</v>
      </c>
      <c r="D78" s="524"/>
      <c r="E78" s="507"/>
      <c r="F78" s="507"/>
      <c r="G78" s="526" t="s">
        <v>88</v>
      </c>
      <c r="H78" s="507"/>
      <c r="I78" s="507"/>
      <c r="J78" s="507"/>
      <c r="K78" s="507"/>
      <c r="L78" s="507"/>
      <c r="M78" s="507"/>
      <c r="N78" s="507"/>
      <c r="O78" s="187"/>
      <c r="P78" s="187"/>
      <c r="Q78" s="187"/>
      <c r="R78" s="509"/>
      <c r="S78" s="463"/>
    </row>
    <row r="79" spans="1:19" ht="3" customHeight="1" x14ac:dyDescent="0.2">
      <c r="A79" s="405"/>
      <c r="B79" s="525"/>
      <c r="C79" s="507"/>
      <c r="D79" s="524"/>
      <c r="E79" s="507"/>
      <c r="F79" s="507"/>
      <c r="G79" s="526"/>
      <c r="H79" s="507"/>
      <c r="I79" s="507"/>
      <c r="J79" s="507"/>
      <c r="K79" s="507"/>
      <c r="L79" s="507"/>
      <c r="M79" s="507"/>
      <c r="N79" s="507"/>
      <c r="O79" s="187"/>
      <c r="P79" s="187"/>
      <c r="Q79" s="187"/>
      <c r="R79" s="509"/>
      <c r="S79" s="463"/>
    </row>
    <row r="80" spans="1:19" s="135" customFormat="1" ht="13.5" customHeight="1" x14ac:dyDescent="0.2">
      <c r="A80" s="134"/>
      <c r="B80" s="244">
        <v>16</v>
      </c>
      <c r="C80" s="1443">
        <v>42552</v>
      </c>
      <c r="D80" s="1443"/>
      <c r="E80" s="1443"/>
      <c r="F80" s="136"/>
      <c r="G80" s="136"/>
      <c r="H80" s="136"/>
      <c r="I80" s="136"/>
      <c r="J80" s="136"/>
      <c r="K80" s="136"/>
      <c r="L80" s="136"/>
      <c r="M80" s="136"/>
      <c r="N80" s="136"/>
      <c r="P80" s="134"/>
      <c r="R80" s="140"/>
    </row>
  </sheetData>
  <mergeCells count="45">
    <mergeCell ref="C36:D36"/>
    <mergeCell ref="C37:D37"/>
    <mergeCell ref="C20:D20"/>
    <mergeCell ref="C21:D21"/>
    <mergeCell ref="C22:D22"/>
    <mergeCell ref="C23:D23"/>
    <mergeCell ref="C29:D29"/>
    <mergeCell ref="C24:D24"/>
    <mergeCell ref="C25:D25"/>
    <mergeCell ref="C26:D26"/>
    <mergeCell ref="C27:D27"/>
    <mergeCell ref="C28:D28"/>
    <mergeCell ref="C33:D33"/>
    <mergeCell ref="C31:D31"/>
    <mergeCell ref="C34:D34"/>
    <mergeCell ref="C35:D35"/>
    <mergeCell ref="E60:K60"/>
    <mergeCell ref="C1:F1"/>
    <mergeCell ref="C4:Q4"/>
    <mergeCell ref="C6:Q6"/>
    <mergeCell ref="C7:D8"/>
    <mergeCell ref="G7:I7"/>
    <mergeCell ref="J7:L7"/>
    <mergeCell ref="M7:O7"/>
    <mergeCell ref="P7:Q7"/>
    <mergeCell ref="J1:P1"/>
    <mergeCell ref="C10:D10"/>
    <mergeCell ref="C32:D32"/>
    <mergeCell ref="C30:D30"/>
    <mergeCell ref="E8:K8"/>
    <mergeCell ref="L8:Q8"/>
    <mergeCell ref="C80:E80"/>
    <mergeCell ref="C38:D38"/>
    <mergeCell ref="C39:D39"/>
    <mergeCell ref="C40:D40"/>
    <mergeCell ref="C41:D41"/>
    <mergeCell ref="C42:Q42"/>
    <mergeCell ref="C59:D60"/>
    <mergeCell ref="C62:D62"/>
    <mergeCell ref="C58:Q58"/>
    <mergeCell ref="C53:D53"/>
    <mergeCell ref="C43:Q43"/>
    <mergeCell ref="C47:D47"/>
    <mergeCell ref="C46:D46"/>
    <mergeCell ref="L60:Q60"/>
  </mergeCells>
  <conditionalFormatting sqref="E45:Q45 E61:Q61 E9:Q9">
    <cfRule type="cellIs" dxfId="14"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W64"/>
  <sheetViews>
    <sheetView zoomScaleNormal="100" workbookViewId="0"/>
  </sheetViews>
  <sheetFormatPr defaultRowHeight="12.75" x14ac:dyDescent="0.2"/>
  <cols>
    <col min="1" max="1" width="1" style="135" customWidth="1"/>
    <col min="2" max="2" width="2.5703125" style="457" customWidth="1"/>
    <col min="3" max="3" width="2.42578125" style="135" customWidth="1"/>
    <col min="4" max="4" width="28.42578125" style="135" customWidth="1"/>
    <col min="5" max="5" width="0.28515625" style="135" customWidth="1"/>
    <col min="6" max="6" width="6.85546875" style="135" customWidth="1"/>
    <col min="7" max="7" width="6.140625" style="135" customWidth="1"/>
    <col min="8" max="8" width="0.28515625" style="135" customWidth="1"/>
    <col min="9" max="9" width="6.85546875" style="135" customWidth="1"/>
    <col min="10" max="10" width="0.28515625" style="135" customWidth="1"/>
    <col min="11" max="11" width="7.42578125" style="135" customWidth="1"/>
    <col min="12" max="12" width="0.28515625" style="135" customWidth="1"/>
    <col min="13" max="13" width="6.140625" style="135" customWidth="1"/>
    <col min="14" max="14" width="5.85546875" style="135" customWidth="1"/>
    <col min="15" max="15" width="0.28515625" style="135" customWidth="1"/>
    <col min="16" max="16" width="6.42578125" style="135" customWidth="1"/>
    <col min="17" max="17" width="0.28515625" style="135" customWidth="1"/>
    <col min="18" max="18" width="6.140625" style="135" customWidth="1"/>
    <col min="19" max="19" width="0.28515625" style="135" customWidth="1"/>
    <col min="20" max="20" width="5.85546875" style="135" customWidth="1"/>
    <col min="21" max="21" width="5.7109375" style="135" customWidth="1"/>
    <col min="22" max="22" width="2.5703125" style="945" customWidth="1"/>
    <col min="23" max="23" width="1" style="945" customWidth="1"/>
    <col min="24" max="16384" width="9.140625" style="135"/>
  </cols>
  <sheetData>
    <row r="1" spans="1:23" ht="13.5" customHeight="1" x14ac:dyDescent="0.2">
      <c r="A1" s="134"/>
      <c r="B1" s="1509" t="s">
        <v>430</v>
      </c>
      <c r="C1" s="1509"/>
      <c r="D1" s="1509"/>
      <c r="E1" s="1509"/>
      <c r="F1" s="1509"/>
      <c r="G1" s="458"/>
      <c r="H1" s="458"/>
      <c r="I1" s="458"/>
      <c r="J1" s="458"/>
      <c r="K1" s="458"/>
      <c r="L1" s="458"/>
      <c r="M1" s="458"/>
      <c r="N1" s="458"/>
      <c r="O1" s="458"/>
      <c r="P1" s="458"/>
      <c r="Q1" s="458"/>
      <c r="R1" s="458"/>
      <c r="S1" s="458"/>
      <c r="T1" s="458"/>
      <c r="U1" s="458"/>
      <c r="V1" s="458"/>
      <c r="W1" s="458"/>
    </row>
    <row r="2" spans="1:23" ht="6" customHeight="1" x14ac:dyDescent="0.2">
      <c r="A2" s="134"/>
      <c r="B2" s="1505"/>
      <c r="C2" s="1505"/>
      <c r="D2" s="1505"/>
      <c r="E2" s="1505"/>
      <c r="F2" s="1505"/>
      <c r="G2" s="1299"/>
      <c r="H2" s="1299"/>
      <c r="I2" s="1505"/>
      <c r="J2" s="1505"/>
      <c r="K2" s="1505"/>
      <c r="L2" s="1505"/>
      <c r="M2" s="1505"/>
      <c r="N2" s="1505"/>
      <c r="O2" s="1505"/>
      <c r="P2" s="1505"/>
      <c r="Q2" s="1505"/>
      <c r="R2" s="1505"/>
      <c r="S2" s="1505"/>
      <c r="T2" s="1505"/>
      <c r="U2" s="1299"/>
      <c r="V2" s="459"/>
      <c r="W2" s="1086"/>
    </row>
    <row r="3" spans="1:23" ht="10.5" customHeight="1" thickBot="1" x14ac:dyDescent="0.25">
      <c r="A3" s="134"/>
      <c r="B3" s="401"/>
      <c r="C3" s="136"/>
      <c r="D3" s="136"/>
      <c r="E3" s="136"/>
      <c r="F3" s="136"/>
      <c r="G3" s="136"/>
      <c r="H3" s="136"/>
      <c r="I3" s="136"/>
      <c r="J3" s="136"/>
      <c r="K3" s="136"/>
      <c r="L3" s="136"/>
      <c r="M3" s="136"/>
      <c r="N3" s="136"/>
      <c r="O3" s="136"/>
      <c r="P3" s="136"/>
      <c r="Q3" s="136"/>
      <c r="R3" s="136"/>
      <c r="S3" s="136"/>
      <c r="T3" s="136"/>
      <c r="U3" s="544" t="s">
        <v>73</v>
      </c>
      <c r="V3" s="460"/>
      <c r="W3" s="1086"/>
    </row>
    <row r="4" spans="1:23" ht="13.5" customHeight="1" thickBot="1" x14ac:dyDescent="0.25">
      <c r="A4" s="134"/>
      <c r="B4" s="401"/>
      <c r="C4" s="1510" t="s">
        <v>483</v>
      </c>
      <c r="D4" s="1511"/>
      <c r="E4" s="1511"/>
      <c r="F4" s="1511"/>
      <c r="G4" s="1511"/>
      <c r="H4" s="1511"/>
      <c r="I4" s="1511"/>
      <c r="J4" s="1511"/>
      <c r="K4" s="1511"/>
      <c r="L4" s="1511"/>
      <c r="M4" s="1511"/>
      <c r="N4" s="1511"/>
      <c r="O4" s="1511"/>
      <c r="P4" s="1511"/>
      <c r="Q4" s="1511"/>
      <c r="R4" s="1511"/>
      <c r="S4" s="1511"/>
      <c r="T4" s="1511"/>
      <c r="U4" s="1512"/>
      <c r="V4" s="460"/>
      <c r="W4" s="1086"/>
    </row>
    <row r="5" spans="1:23" ht="4.5" customHeight="1" x14ac:dyDescent="0.2">
      <c r="A5" s="134"/>
      <c r="B5" s="401"/>
      <c r="C5" s="1506" t="s">
        <v>78</v>
      </c>
      <c r="D5" s="1506"/>
      <c r="E5" s="401"/>
      <c r="F5" s="401"/>
      <c r="G5" s="401"/>
      <c r="H5" s="401"/>
      <c r="I5" s="401"/>
      <c r="J5" s="401"/>
      <c r="K5" s="401"/>
      <c r="L5" s="401"/>
      <c r="M5" s="401"/>
      <c r="N5" s="401"/>
      <c r="O5" s="401"/>
      <c r="P5" s="401"/>
      <c r="Q5" s="401"/>
      <c r="R5" s="401"/>
      <c r="S5" s="401"/>
      <c r="T5" s="401"/>
      <c r="U5" s="401"/>
      <c r="V5" s="460"/>
      <c r="W5" s="1086"/>
    </row>
    <row r="6" spans="1:23" ht="9.75" customHeight="1" x14ac:dyDescent="0.2">
      <c r="A6" s="134"/>
      <c r="B6" s="401"/>
      <c r="C6" s="1507"/>
      <c r="D6" s="1507"/>
      <c r="E6" s="401"/>
      <c r="F6" s="1513">
        <v>2009</v>
      </c>
      <c r="G6" s="1513"/>
      <c r="H6" s="1275"/>
      <c r="I6" s="1514">
        <v>2010</v>
      </c>
      <c r="J6" s="1514"/>
      <c r="K6" s="1514"/>
      <c r="L6" s="1275"/>
      <c r="M6" s="1508">
        <v>2011</v>
      </c>
      <c r="N6" s="1508"/>
      <c r="O6" s="1275"/>
      <c r="P6" s="1508">
        <v>2012</v>
      </c>
      <c r="Q6" s="1508"/>
      <c r="R6" s="1508"/>
      <c r="S6" s="1275"/>
      <c r="T6" s="1515">
        <v>2013</v>
      </c>
      <c r="U6" s="1515"/>
      <c r="V6" s="460"/>
      <c r="W6" s="1086"/>
    </row>
    <row r="7" spans="1:23" ht="3" customHeight="1" x14ac:dyDescent="0.2">
      <c r="A7" s="134"/>
      <c r="B7" s="401"/>
      <c r="C7" s="401"/>
      <c r="D7" s="401"/>
      <c r="E7" s="401"/>
      <c r="F7" s="1516"/>
      <c r="G7" s="1516"/>
      <c r="H7" s="401"/>
      <c r="I7" s="401"/>
      <c r="J7" s="401"/>
      <c r="K7" s="401"/>
      <c r="L7" s="401"/>
      <c r="M7" s="1516"/>
      <c r="N7" s="1516"/>
      <c r="O7" s="401"/>
      <c r="P7" s="401"/>
      <c r="Q7" s="401"/>
      <c r="R7" s="401"/>
      <c r="S7" s="401"/>
      <c r="T7" s="1276"/>
      <c r="U7" s="1276"/>
      <c r="V7" s="460"/>
      <c r="W7" s="1086"/>
    </row>
    <row r="8" spans="1:23" s="140" customFormat="1" ht="12.75" customHeight="1" x14ac:dyDescent="0.2">
      <c r="A8" s="138"/>
      <c r="B8" s="1153"/>
      <c r="C8" s="1504" t="s">
        <v>484</v>
      </c>
      <c r="D8" s="1504"/>
      <c r="E8" s="1277"/>
      <c r="F8" s="1517">
        <v>217393</v>
      </c>
      <c r="G8" s="1517"/>
      <c r="H8" s="1278"/>
      <c r="I8" s="1517">
        <v>215632</v>
      </c>
      <c r="J8" s="1517"/>
      <c r="K8" s="1517"/>
      <c r="L8" s="1278"/>
      <c r="M8" s="1519">
        <v>209182.99999998396</v>
      </c>
      <c r="N8" s="1519"/>
      <c r="O8" s="1278"/>
      <c r="P8" s="1519">
        <f>SUM(P9:Q10)</f>
        <v>193611</v>
      </c>
      <c r="Q8" s="1519"/>
      <c r="R8" s="1519"/>
      <c r="S8" s="1296"/>
      <c r="T8" s="1519">
        <f>SUM(T9:U10)</f>
        <v>195577.99999998178</v>
      </c>
      <c r="U8" s="1519"/>
      <c r="V8" s="1154"/>
      <c r="W8" s="1155"/>
    </row>
    <row r="9" spans="1:23" s="140" customFormat="1" ht="12" customHeight="1" x14ac:dyDescent="0.2">
      <c r="A9" s="138"/>
      <c r="B9" s="1153"/>
      <c r="C9" s="1179"/>
      <c r="D9" s="1180" t="s">
        <v>494</v>
      </c>
      <c r="E9" s="1277"/>
      <c r="F9" s="1524">
        <v>217176</v>
      </c>
      <c r="G9" s="1524"/>
      <c r="H9" s="1279"/>
      <c r="I9" s="1524">
        <v>215424</v>
      </c>
      <c r="J9" s="1524"/>
      <c r="K9" s="1524"/>
      <c r="L9" s="1279"/>
      <c r="M9" s="1523">
        <v>208986.99999998402</v>
      </c>
      <c r="N9" s="1523"/>
      <c r="O9" s="1279"/>
      <c r="P9" s="1523">
        <v>193436</v>
      </c>
      <c r="Q9" s="1523"/>
      <c r="R9" s="1523"/>
      <c r="S9" s="1297"/>
      <c r="T9" s="1523">
        <v>195417.99999998178</v>
      </c>
      <c r="U9" s="1523"/>
      <c r="V9" s="1154"/>
      <c r="W9" s="1155"/>
    </row>
    <row r="10" spans="1:23" s="140" customFormat="1" ht="11.25" customHeight="1" x14ac:dyDescent="0.2">
      <c r="A10" s="138"/>
      <c r="B10" s="1153"/>
      <c r="C10" s="1179"/>
      <c r="D10" s="1180" t="s">
        <v>487</v>
      </c>
      <c r="E10" s="1277"/>
      <c r="F10" s="1524">
        <v>217</v>
      </c>
      <c r="G10" s="1524"/>
      <c r="H10" s="1279"/>
      <c r="I10" s="1524">
        <v>208</v>
      </c>
      <c r="J10" s="1524"/>
      <c r="K10" s="1524"/>
      <c r="L10" s="1279"/>
      <c r="M10" s="1523">
        <v>196</v>
      </c>
      <c r="N10" s="1523"/>
      <c r="O10" s="1279"/>
      <c r="P10" s="1523">
        <v>175</v>
      </c>
      <c r="Q10" s="1523"/>
      <c r="R10" s="1523"/>
      <c r="S10" s="1297"/>
      <c r="T10" s="1523">
        <v>160</v>
      </c>
      <c r="U10" s="1523"/>
      <c r="V10" s="1154"/>
      <c r="W10" s="1155"/>
    </row>
    <row r="11" spans="1:23" s="140" customFormat="1" ht="21" customHeight="1" x14ac:dyDescent="0.2">
      <c r="A11" s="138"/>
      <c r="B11" s="1153"/>
      <c r="C11" s="1518" t="s">
        <v>485</v>
      </c>
      <c r="D11" s="1518"/>
      <c r="E11" s="1277"/>
      <c r="F11" s="1517">
        <v>160673</v>
      </c>
      <c r="G11" s="1517"/>
      <c r="H11" s="1278"/>
      <c r="I11" s="1517">
        <v>150304</v>
      </c>
      <c r="J11" s="1517"/>
      <c r="K11" s="1517"/>
      <c r="L11" s="1278"/>
      <c r="M11" s="1519">
        <v>145212.00000000137</v>
      </c>
      <c r="N11" s="1519"/>
      <c r="O11" s="1278"/>
      <c r="P11" s="1519">
        <v>132844.00000000911</v>
      </c>
      <c r="Q11" s="1519"/>
      <c r="R11" s="1519"/>
      <c r="S11" s="1296"/>
      <c r="T11" s="1519">
        <v>130531.99999998602</v>
      </c>
      <c r="U11" s="1519"/>
      <c r="V11" s="1154"/>
      <c r="W11" s="1155"/>
    </row>
    <row r="12" spans="1:23" s="140" customFormat="1" ht="15" customHeight="1" x14ac:dyDescent="0.2">
      <c r="A12" s="138"/>
      <c r="B12" s="1153"/>
      <c r="C12" s="1518" t="s">
        <v>486</v>
      </c>
      <c r="D12" s="1518"/>
      <c r="E12" s="1277"/>
      <c r="F12" s="1517">
        <v>6643227</v>
      </c>
      <c r="G12" s="1517"/>
      <c r="H12" s="1278"/>
      <c r="I12" s="1517">
        <v>6088165</v>
      </c>
      <c r="J12" s="1517"/>
      <c r="K12" s="1517"/>
      <c r="L12" s="1278"/>
      <c r="M12" s="1519">
        <v>5632280.1093796296</v>
      </c>
      <c r="N12" s="1519"/>
      <c r="O12" s="1278"/>
      <c r="P12" s="1519">
        <v>5161343</v>
      </c>
      <c r="Q12" s="1519"/>
      <c r="R12" s="1519"/>
      <c r="S12" s="1296"/>
      <c r="T12" s="1519">
        <v>4986266</v>
      </c>
      <c r="U12" s="1519"/>
      <c r="V12" s="1154"/>
      <c r="W12" s="1155"/>
    </row>
    <row r="13" spans="1:23" ht="0.75" customHeight="1" thickBot="1" x14ac:dyDescent="0.25">
      <c r="A13" s="134"/>
      <c r="B13" s="136"/>
      <c r="C13" s="136"/>
      <c r="D13" s="136"/>
      <c r="E13" s="136"/>
      <c r="F13" s="136"/>
      <c r="G13" s="136"/>
      <c r="H13" s="136"/>
      <c r="I13" s="136"/>
      <c r="J13" s="136"/>
      <c r="K13" s="136"/>
      <c r="L13" s="136"/>
      <c r="M13" s="136"/>
      <c r="N13" s="136"/>
      <c r="O13" s="136"/>
      <c r="P13" s="136"/>
      <c r="Q13" s="136"/>
      <c r="R13" s="136"/>
      <c r="S13" s="136"/>
      <c r="T13" s="136"/>
      <c r="U13" s="544"/>
      <c r="V13" s="460"/>
      <c r="W13" s="1086"/>
    </row>
    <row r="14" spans="1:23" s="140" customFormat="1" ht="13.5" customHeight="1" thickBot="1" x14ac:dyDescent="0.25">
      <c r="A14" s="138"/>
      <c r="B14" s="139"/>
      <c r="C14" s="1510" t="s">
        <v>520</v>
      </c>
      <c r="D14" s="1511"/>
      <c r="E14" s="1511"/>
      <c r="F14" s="1511"/>
      <c r="G14" s="1511"/>
      <c r="H14" s="1511"/>
      <c r="I14" s="1511"/>
      <c r="J14" s="1511"/>
      <c r="K14" s="1511"/>
      <c r="L14" s="1511"/>
      <c r="M14" s="1511"/>
      <c r="N14" s="1511"/>
      <c r="O14" s="1511"/>
      <c r="P14" s="1511"/>
      <c r="Q14" s="1511"/>
      <c r="R14" s="1511"/>
      <c r="S14" s="1511"/>
      <c r="T14" s="1511"/>
      <c r="U14" s="1512"/>
      <c r="V14" s="460"/>
      <c r="W14" s="1086"/>
    </row>
    <row r="15" spans="1:23" ht="3" customHeight="1" x14ac:dyDescent="0.2">
      <c r="A15" s="134"/>
      <c r="B15" s="136"/>
      <c r="C15" s="1521" t="s">
        <v>78</v>
      </c>
      <c r="D15" s="1521"/>
      <c r="E15" s="142"/>
      <c r="F15" s="404"/>
      <c r="G15" s="404"/>
      <c r="H15" s="404"/>
      <c r="I15" s="404"/>
      <c r="J15" s="404"/>
      <c r="K15" s="404"/>
      <c r="L15" s="404"/>
      <c r="M15" s="404"/>
      <c r="N15" s="404"/>
      <c r="O15" s="404"/>
      <c r="P15" s="404"/>
      <c r="Q15" s="404"/>
      <c r="R15" s="404"/>
      <c r="S15" s="404"/>
      <c r="T15" s="404"/>
      <c r="U15" s="404"/>
      <c r="V15" s="460"/>
      <c r="W15" s="1086"/>
    </row>
    <row r="16" spans="1:23" ht="10.5" customHeight="1" x14ac:dyDescent="0.2">
      <c r="A16" s="134"/>
      <c r="B16" s="136"/>
      <c r="C16" s="1521"/>
      <c r="D16" s="1521"/>
      <c r="E16" s="1181"/>
      <c r="F16" s="1181"/>
      <c r="H16" s="1280"/>
      <c r="I16" s="1522">
        <v>2013</v>
      </c>
      <c r="J16" s="1522"/>
      <c r="K16" s="1522"/>
      <c r="L16" s="1522"/>
      <c r="M16" s="1522"/>
      <c r="N16" s="1522"/>
      <c r="O16" s="1522"/>
      <c r="P16" s="1522"/>
      <c r="Q16" s="1522"/>
      <c r="R16" s="1522"/>
      <c r="S16" s="1522"/>
      <c r="T16" s="1522"/>
      <c r="U16" s="1522"/>
      <c r="V16" s="1087"/>
      <c r="W16" s="1088"/>
    </row>
    <row r="17" spans="1:23" ht="33.75" customHeight="1" x14ac:dyDescent="0.2">
      <c r="A17" s="134"/>
      <c r="B17" s="136"/>
      <c r="C17" s="1181"/>
      <c r="D17" s="1181"/>
      <c r="E17" s="1181"/>
      <c r="F17" s="1181"/>
      <c r="G17" s="1182"/>
      <c r="H17" s="1281"/>
      <c r="I17" s="1183" t="s">
        <v>521</v>
      </c>
      <c r="J17" s="1182"/>
      <c r="K17" s="1298" t="s">
        <v>522</v>
      </c>
      <c r="L17" s="1298"/>
      <c r="M17" s="1298" t="s">
        <v>523</v>
      </c>
      <c r="N17" s="1298" t="s">
        <v>524</v>
      </c>
      <c r="O17" s="1282"/>
      <c r="P17" s="1298" t="s">
        <v>525</v>
      </c>
      <c r="Q17" s="1298"/>
      <c r="R17" s="1298" t="s">
        <v>526</v>
      </c>
      <c r="S17" s="1298"/>
      <c r="T17" s="1298" t="s">
        <v>527</v>
      </c>
      <c r="U17" s="1298" t="s">
        <v>528</v>
      </c>
      <c r="V17" s="1087"/>
      <c r="W17" s="1088"/>
    </row>
    <row r="18" spans="1:23" s="1080" customFormat="1" x14ac:dyDescent="0.2">
      <c r="A18" s="1078"/>
      <c r="B18" s="1079"/>
      <c r="C18" s="1421" t="s">
        <v>68</v>
      </c>
      <c r="D18" s="1421"/>
      <c r="E18" s="1283"/>
      <c r="F18" s="1156"/>
      <c r="G18" s="1156"/>
      <c r="H18" s="1156"/>
      <c r="I18" s="1184">
        <v>195418.00000000183</v>
      </c>
      <c r="J18" s="1184"/>
      <c r="K18" s="1184">
        <v>64886.000000000167</v>
      </c>
      <c r="L18" s="1184"/>
      <c r="M18" s="1184">
        <v>18546.000000000044</v>
      </c>
      <c r="N18" s="1184">
        <v>32661.00000000092</v>
      </c>
      <c r="O18" s="1184"/>
      <c r="P18" s="1184">
        <v>21446.999999999993</v>
      </c>
      <c r="Q18" s="1184"/>
      <c r="R18" s="1184">
        <v>15369.999999999982</v>
      </c>
      <c r="S18" s="1184"/>
      <c r="T18" s="1184">
        <v>28469.00000000076</v>
      </c>
      <c r="U18" s="1184">
        <v>14038.999999999971</v>
      </c>
      <c r="V18" s="1089"/>
    </row>
    <row r="19" spans="1:23" ht="21" customHeight="1" x14ac:dyDescent="0.2">
      <c r="A19" s="134"/>
      <c r="B19" s="136"/>
      <c r="C19" s="1300">
        <v>11</v>
      </c>
      <c r="D19" s="1520" t="s">
        <v>529</v>
      </c>
      <c r="E19" s="1520"/>
      <c r="F19" s="1520"/>
      <c r="G19" s="1520"/>
      <c r="H19" s="1090"/>
      <c r="I19" s="1284">
        <v>103.89882884402668</v>
      </c>
      <c r="J19" s="1284"/>
      <c r="K19" s="1284">
        <v>50.141614403213914</v>
      </c>
      <c r="L19" s="1284"/>
      <c r="M19" s="1284">
        <v>8.0142857142857142</v>
      </c>
      <c r="N19" s="1284" t="s">
        <v>9</v>
      </c>
      <c r="O19" s="1284"/>
      <c r="P19" s="1284">
        <v>6.6033797216699801</v>
      </c>
      <c r="Q19" s="1284"/>
      <c r="R19" s="1284" t="s">
        <v>9</v>
      </c>
      <c r="S19" s="1284"/>
      <c r="T19" s="1284">
        <v>28.189615633450259</v>
      </c>
      <c r="U19" s="1284">
        <v>10.949933371406814</v>
      </c>
      <c r="V19" s="1087"/>
      <c r="W19" s="1088"/>
    </row>
    <row r="20" spans="1:23" s="1291" customFormat="1" ht="11.25" customHeight="1" x14ac:dyDescent="0.2">
      <c r="A20" s="1285"/>
      <c r="B20" s="1286"/>
      <c r="C20" s="1300">
        <v>12</v>
      </c>
      <c r="D20" s="1520" t="s">
        <v>530</v>
      </c>
      <c r="E20" s="1520"/>
      <c r="F20" s="1520"/>
      <c r="G20" s="1520"/>
      <c r="H20" s="1287"/>
      <c r="I20" s="1288">
        <v>184.23430117540374</v>
      </c>
      <c r="J20" s="1288"/>
      <c r="K20" s="1288">
        <v>84.815717728210487</v>
      </c>
      <c r="L20" s="1288"/>
      <c r="M20" s="1288">
        <v>15.490170940170941</v>
      </c>
      <c r="N20" s="1288">
        <v>26.994957678855982</v>
      </c>
      <c r="O20" s="1288"/>
      <c r="P20" s="1288">
        <v>5.416666666666667</v>
      </c>
      <c r="Q20" s="1288"/>
      <c r="R20" s="1288">
        <v>24.693330559456321</v>
      </c>
      <c r="S20" s="1288"/>
      <c r="T20" s="1288">
        <v>17.313253520410719</v>
      </c>
      <c r="U20" s="1288">
        <v>9.5102040816326543</v>
      </c>
      <c r="V20" s="1289"/>
      <c r="W20" s="1290"/>
    </row>
    <row r="21" spans="1:23" s="1291" customFormat="1" ht="11.25" customHeight="1" x14ac:dyDescent="0.2">
      <c r="A21" s="1285"/>
      <c r="B21" s="1286"/>
      <c r="C21" s="1300">
        <v>13</v>
      </c>
      <c r="D21" s="1520" t="s">
        <v>531</v>
      </c>
      <c r="E21" s="1520"/>
      <c r="F21" s="1520"/>
      <c r="G21" s="1520"/>
      <c r="H21" s="1287"/>
      <c r="I21" s="1288">
        <v>2176.6868335694826</v>
      </c>
      <c r="J21" s="1288"/>
      <c r="K21" s="1288">
        <v>661.77917350646305</v>
      </c>
      <c r="L21" s="1288"/>
      <c r="M21" s="1288">
        <v>123.12944272829948</v>
      </c>
      <c r="N21" s="1288">
        <v>293.41446638618061</v>
      </c>
      <c r="O21" s="1288"/>
      <c r="P21" s="1288">
        <v>267.98789367187709</v>
      </c>
      <c r="Q21" s="1288"/>
      <c r="R21" s="1288">
        <v>167.90453130717941</v>
      </c>
      <c r="S21" s="1288"/>
      <c r="T21" s="1288">
        <v>480.96751030374992</v>
      </c>
      <c r="U21" s="1288">
        <v>181.50381566573282</v>
      </c>
      <c r="V21" s="1289"/>
      <c r="W21" s="1290"/>
    </row>
    <row r="22" spans="1:23" s="1291" customFormat="1" ht="21" customHeight="1" x14ac:dyDescent="0.2">
      <c r="A22" s="1285"/>
      <c r="B22" s="1286"/>
      <c r="C22" s="1300">
        <v>14</v>
      </c>
      <c r="D22" s="1520" t="s">
        <v>532</v>
      </c>
      <c r="E22" s="1520"/>
      <c r="F22" s="1520"/>
      <c r="G22" s="1520"/>
      <c r="H22" s="1287"/>
      <c r="I22" s="1288">
        <v>2098.1988041803634</v>
      </c>
      <c r="J22" s="1288"/>
      <c r="K22" s="1288">
        <v>692.52884916370647</v>
      </c>
      <c r="L22" s="1288"/>
      <c r="M22" s="1288">
        <v>133.90434859904951</v>
      </c>
      <c r="N22" s="1288">
        <v>283.61117792657819</v>
      </c>
      <c r="O22" s="1288"/>
      <c r="P22" s="1288">
        <v>246.57815315950691</v>
      </c>
      <c r="Q22" s="1288"/>
      <c r="R22" s="1288">
        <v>253.16601526500116</v>
      </c>
      <c r="S22" s="1288"/>
      <c r="T22" s="1288">
        <v>328.85374314002775</v>
      </c>
      <c r="U22" s="1288">
        <v>159.5565169264932</v>
      </c>
      <c r="V22" s="1289"/>
      <c r="W22" s="1290"/>
    </row>
    <row r="23" spans="1:23" s="1291" customFormat="1" ht="21" customHeight="1" x14ac:dyDescent="0.2">
      <c r="A23" s="1285"/>
      <c r="B23" s="1286"/>
      <c r="C23" s="1300">
        <v>21</v>
      </c>
      <c r="D23" s="1520" t="s">
        <v>568</v>
      </c>
      <c r="E23" s="1520"/>
      <c r="F23" s="1520"/>
      <c r="G23" s="1520"/>
      <c r="H23" s="1287"/>
      <c r="I23" s="1288">
        <v>756.41125234032222</v>
      </c>
      <c r="J23" s="1288"/>
      <c r="K23" s="1288">
        <v>490.02524786309652</v>
      </c>
      <c r="L23" s="1288"/>
      <c r="M23" s="1288">
        <v>42.787121405975228</v>
      </c>
      <c r="N23" s="1288">
        <v>44.227888848671391</v>
      </c>
      <c r="O23" s="1288"/>
      <c r="P23" s="1288">
        <v>37.297008357715633</v>
      </c>
      <c r="Q23" s="1288"/>
      <c r="R23" s="1288">
        <v>27.12649049307122</v>
      </c>
      <c r="S23" s="1288"/>
      <c r="T23" s="1288">
        <v>82.784061851883493</v>
      </c>
      <c r="U23" s="1288">
        <v>32.163433519908899</v>
      </c>
      <c r="V23" s="1289"/>
      <c r="W23" s="1290"/>
    </row>
    <row r="24" spans="1:23" s="1291" customFormat="1" ht="11.25" customHeight="1" x14ac:dyDescent="0.2">
      <c r="A24" s="1285"/>
      <c r="B24" s="1286"/>
      <c r="C24" s="1300">
        <v>22</v>
      </c>
      <c r="D24" s="1520" t="s">
        <v>533</v>
      </c>
      <c r="E24" s="1520"/>
      <c r="F24" s="1520"/>
      <c r="G24" s="1520"/>
      <c r="H24" s="1287"/>
      <c r="I24" s="1288">
        <v>3312.5719583720402</v>
      </c>
      <c r="J24" s="1288"/>
      <c r="K24" s="1288">
        <v>2643.702074628824</v>
      </c>
      <c r="L24" s="1288"/>
      <c r="M24" s="1288">
        <v>122.17887994953429</v>
      </c>
      <c r="N24" s="1288">
        <v>166.79455061016532</v>
      </c>
      <c r="O24" s="1288"/>
      <c r="P24" s="1288">
        <v>96.93601634263058</v>
      </c>
      <c r="Q24" s="1288"/>
      <c r="R24" s="1288">
        <v>60.923513215142627</v>
      </c>
      <c r="S24" s="1288"/>
      <c r="T24" s="1288">
        <v>152.87753296684284</v>
      </c>
      <c r="U24" s="1288">
        <v>69.159390658900676</v>
      </c>
      <c r="V24" s="1289"/>
      <c r="W24" s="1290"/>
    </row>
    <row r="25" spans="1:23" s="1291" customFormat="1" ht="11.25" customHeight="1" x14ac:dyDescent="0.2">
      <c r="A25" s="1285"/>
      <c r="B25" s="1286"/>
      <c r="C25" s="1300">
        <v>23</v>
      </c>
      <c r="D25" s="1520" t="s">
        <v>534</v>
      </c>
      <c r="E25" s="1520"/>
      <c r="F25" s="1520"/>
      <c r="G25" s="1520"/>
      <c r="H25" s="1287"/>
      <c r="I25" s="1288">
        <v>795.20672720890718</v>
      </c>
      <c r="J25" s="1288"/>
      <c r="K25" s="1288">
        <v>450.14518220712313</v>
      </c>
      <c r="L25" s="1288"/>
      <c r="M25" s="1288">
        <v>47.57846997693494</v>
      </c>
      <c r="N25" s="1288">
        <v>79.323615722107007</v>
      </c>
      <c r="O25" s="1288"/>
      <c r="P25" s="1288">
        <v>32.334166785895164</v>
      </c>
      <c r="Q25" s="1288"/>
      <c r="R25" s="1288">
        <v>36.543274247580371</v>
      </c>
      <c r="S25" s="1288"/>
      <c r="T25" s="1288">
        <v>108.23293347330326</v>
      </c>
      <c r="U25" s="1288">
        <v>41.049084795963282</v>
      </c>
      <c r="V25" s="1289"/>
      <c r="W25" s="1290"/>
    </row>
    <row r="26" spans="1:23" s="1291" customFormat="1" ht="20.25" customHeight="1" x14ac:dyDescent="0.2">
      <c r="A26" s="1285"/>
      <c r="B26" s="1286"/>
      <c r="C26" s="1300">
        <v>24</v>
      </c>
      <c r="D26" s="1520" t="s">
        <v>535</v>
      </c>
      <c r="E26" s="1520"/>
      <c r="F26" s="1520"/>
      <c r="G26" s="1520"/>
      <c r="H26" s="1287"/>
      <c r="I26" s="1288">
        <v>970.73639061881318</v>
      </c>
      <c r="J26" s="1288"/>
      <c r="K26" s="1288">
        <v>382.29880535613768</v>
      </c>
      <c r="L26" s="1288"/>
      <c r="M26" s="1288">
        <v>57.82401690659573</v>
      </c>
      <c r="N26" s="1288">
        <v>96.12261083307294</v>
      </c>
      <c r="O26" s="1288"/>
      <c r="P26" s="1288">
        <v>94.36431241013274</v>
      </c>
      <c r="Q26" s="1288"/>
      <c r="R26" s="1288">
        <v>87.262393809315256</v>
      </c>
      <c r="S26" s="1288"/>
      <c r="T26" s="1288">
        <v>159.2360006712355</v>
      </c>
      <c r="U26" s="1288">
        <v>93.628250632323272</v>
      </c>
      <c r="V26" s="1289"/>
      <c r="W26" s="1290"/>
    </row>
    <row r="27" spans="1:23" s="1291" customFormat="1" ht="11.25" customHeight="1" x14ac:dyDescent="0.2">
      <c r="A27" s="1285"/>
      <c r="B27" s="1286"/>
      <c r="C27" s="1300">
        <v>25</v>
      </c>
      <c r="D27" s="1520" t="s">
        <v>536</v>
      </c>
      <c r="E27" s="1520"/>
      <c r="F27" s="1520"/>
      <c r="G27" s="1520"/>
      <c r="H27" s="1287"/>
      <c r="I27" s="1288">
        <v>56.935686684069495</v>
      </c>
      <c r="J27" s="1288"/>
      <c r="K27" s="1288">
        <v>40.764581783223214</v>
      </c>
      <c r="L27" s="1288"/>
      <c r="M27" s="1288">
        <v>5.9358974358974361</v>
      </c>
      <c r="N27" s="1288">
        <v>10.235207464948845</v>
      </c>
      <c r="O27" s="1288"/>
      <c r="P27" s="1288">
        <v>0</v>
      </c>
      <c r="Q27" s="1288"/>
      <c r="R27" s="1288">
        <v>0</v>
      </c>
      <c r="S27" s="1288"/>
      <c r="T27" s="1288">
        <v>0</v>
      </c>
      <c r="U27" s="1288">
        <v>0</v>
      </c>
      <c r="V27" s="1289"/>
      <c r="W27" s="1290"/>
    </row>
    <row r="28" spans="1:23" s="1291" customFormat="1" ht="11.25" customHeight="1" x14ac:dyDescent="0.2">
      <c r="A28" s="1285"/>
      <c r="B28" s="1286"/>
      <c r="C28" s="1300">
        <v>26</v>
      </c>
      <c r="D28" s="1520" t="s">
        <v>537</v>
      </c>
      <c r="E28" s="1520"/>
      <c r="F28" s="1520"/>
      <c r="G28" s="1520"/>
      <c r="H28" s="1287"/>
      <c r="I28" s="1288">
        <v>392.98306361487045</v>
      </c>
      <c r="J28" s="1288"/>
      <c r="K28" s="1288">
        <v>196.6707915886094</v>
      </c>
      <c r="L28" s="1288"/>
      <c r="M28" s="1288">
        <v>44.426067842531509</v>
      </c>
      <c r="N28" s="1288">
        <v>40.878920460706048</v>
      </c>
      <c r="O28" s="1288"/>
      <c r="P28" s="1288">
        <v>21.329431290499144</v>
      </c>
      <c r="Q28" s="1288"/>
      <c r="R28" s="1288">
        <v>20.463873496418437</v>
      </c>
      <c r="S28" s="1288"/>
      <c r="T28" s="1288">
        <v>43.067220232624479</v>
      </c>
      <c r="U28" s="1288">
        <v>26.146758703481392</v>
      </c>
      <c r="V28" s="1289"/>
      <c r="W28" s="1290"/>
    </row>
    <row r="29" spans="1:23" s="1291" customFormat="1" ht="11.25" customHeight="1" x14ac:dyDescent="0.2">
      <c r="A29" s="1285"/>
      <c r="B29" s="1286"/>
      <c r="C29" s="1300">
        <v>31</v>
      </c>
      <c r="D29" s="1520" t="s">
        <v>538</v>
      </c>
      <c r="E29" s="1520"/>
      <c r="F29" s="1520"/>
      <c r="G29" s="1520"/>
      <c r="H29" s="1287"/>
      <c r="I29" s="1288">
        <v>5123.7680008526959</v>
      </c>
      <c r="J29" s="1288"/>
      <c r="K29" s="1288">
        <v>2107.7580463379463</v>
      </c>
      <c r="L29" s="1288"/>
      <c r="M29" s="1288">
        <v>483.65307710092236</v>
      </c>
      <c r="N29" s="1288">
        <v>733.32431464043975</v>
      </c>
      <c r="O29" s="1288"/>
      <c r="P29" s="1288">
        <v>417.28777114636091</v>
      </c>
      <c r="Q29" s="1288"/>
      <c r="R29" s="1288">
        <v>316.37175429512837</v>
      </c>
      <c r="S29" s="1288"/>
      <c r="T29" s="1288">
        <v>696.33696848984312</v>
      </c>
      <c r="U29" s="1288">
        <v>369.03606884205556</v>
      </c>
      <c r="V29" s="1289"/>
      <c r="W29" s="1290"/>
    </row>
    <row r="30" spans="1:23" s="1291" customFormat="1" ht="11.25" customHeight="1" x14ac:dyDescent="0.2">
      <c r="A30" s="1285"/>
      <c r="B30" s="1286"/>
      <c r="C30" s="1300">
        <v>32</v>
      </c>
      <c r="D30" s="1520" t="s">
        <v>539</v>
      </c>
      <c r="E30" s="1520"/>
      <c r="F30" s="1520"/>
      <c r="G30" s="1520"/>
      <c r="H30" s="1287"/>
      <c r="I30" s="1288">
        <v>481.35412036523718</v>
      </c>
      <c r="J30" s="1288"/>
      <c r="K30" s="1288">
        <v>252.96797933603145</v>
      </c>
      <c r="L30" s="1288"/>
      <c r="M30" s="1288">
        <v>9.9379844961240309</v>
      </c>
      <c r="N30" s="1288">
        <v>54.276133879105956</v>
      </c>
      <c r="O30" s="1288"/>
      <c r="P30" s="1288">
        <v>29.09911873671874</v>
      </c>
      <c r="Q30" s="1288"/>
      <c r="R30" s="1288">
        <v>15.152387226517806</v>
      </c>
      <c r="S30" s="1288"/>
      <c r="T30" s="1288">
        <v>76.998102037872798</v>
      </c>
      <c r="U30" s="1288">
        <v>42.922414652866379</v>
      </c>
      <c r="V30" s="1289"/>
      <c r="W30" s="1290"/>
    </row>
    <row r="31" spans="1:23" s="1291" customFormat="1" ht="19.5" customHeight="1" x14ac:dyDescent="0.2">
      <c r="A31" s="1285"/>
      <c r="B31" s="1286"/>
      <c r="C31" s="1300">
        <v>33</v>
      </c>
      <c r="D31" s="1520" t="s">
        <v>540</v>
      </c>
      <c r="E31" s="1520"/>
      <c r="F31" s="1520"/>
      <c r="G31" s="1520"/>
      <c r="H31" s="1287"/>
      <c r="I31" s="1288">
        <v>1593.8772174569795</v>
      </c>
      <c r="J31" s="1288"/>
      <c r="K31" s="1288">
        <v>921.06810115764358</v>
      </c>
      <c r="L31" s="1288"/>
      <c r="M31" s="1288">
        <v>60.941762874365445</v>
      </c>
      <c r="N31" s="1288">
        <v>147.17470321583579</v>
      </c>
      <c r="O31" s="1288"/>
      <c r="P31" s="1288">
        <v>89.20794818296379</v>
      </c>
      <c r="Q31" s="1288"/>
      <c r="R31" s="1288">
        <v>65.651623738264817</v>
      </c>
      <c r="S31" s="1288"/>
      <c r="T31" s="1288">
        <v>162.47326860770949</v>
      </c>
      <c r="U31" s="1288">
        <v>147.35980968019652</v>
      </c>
      <c r="V31" s="1289"/>
      <c r="W31" s="1290"/>
    </row>
    <row r="32" spans="1:23" s="1291" customFormat="1" ht="19.5" customHeight="1" x14ac:dyDescent="0.2">
      <c r="A32" s="1285"/>
      <c r="B32" s="1286"/>
      <c r="C32" s="1300">
        <v>34</v>
      </c>
      <c r="D32" s="1520" t="s">
        <v>541</v>
      </c>
      <c r="E32" s="1520"/>
      <c r="F32" s="1520"/>
      <c r="G32" s="1520"/>
      <c r="H32" s="1287"/>
      <c r="I32" s="1288">
        <v>1337.1491482966298</v>
      </c>
      <c r="J32" s="1288"/>
      <c r="K32" s="1288">
        <v>781.23831705217174</v>
      </c>
      <c r="L32" s="1288"/>
      <c r="M32" s="1288">
        <v>62.063972159376569</v>
      </c>
      <c r="N32" s="1288">
        <v>108.96762221811395</v>
      </c>
      <c r="O32" s="1288"/>
      <c r="P32" s="1288">
        <v>71.243836540069367</v>
      </c>
      <c r="Q32" s="1288"/>
      <c r="R32" s="1288">
        <v>81.813639263262729</v>
      </c>
      <c r="S32" s="1288"/>
      <c r="T32" s="1288">
        <v>154.42873758847128</v>
      </c>
      <c r="U32" s="1288">
        <v>77.393023475164384</v>
      </c>
      <c r="V32" s="1289"/>
      <c r="W32" s="1290"/>
    </row>
    <row r="33" spans="1:23" s="1291" customFormat="1" ht="11.25" customHeight="1" x14ac:dyDescent="0.2">
      <c r="A33" s="1285"/>
      <c r="B33" s="1286"/>
      <c r="C33" s="1300">
        <v>35</v>
      </c>
      <c r="D33" s="1520" t="s">
        <v>542</v>
      </c>
      <c r="E33" s="1520"/>
      <c r="F33" s="1520"/>
      <c r="G33" s="1520"/>
      <c r="H33" s="1287"/>
      <c r="I33" s="1288">
        <v>523.86401424297571</v>
      </c>
      <c r="J33" s="1288"/>
      <c r="K33" s="1288">
        <v>159.20454250510485</v>
      </c>
      <c r="L33" s="1288"/>
      <c r="M33" s="1288">
        <v>107.65185505445828</v>
      </c>
      <c r="N33" s="1288">
        <v>75.232477642653791</v>
      </c>
      <c r="O33" s="1288"/>
      <c r="P33" s="1288">
        <v>25.421026257944852</v>
      </c>
      <c r="Q33" s="1288"/>
      <c r="R33" s="1288">
        <v>16.587121397465381</v>
      </c>
      <c r="S33" s="1288"/>
      <c r="T33" s="1288">
        <v>99.164419710220415</v>
      </c>
      <c r="U33" s="1288">
        <v>40.602571675128146</v>
      </c>
      <c r="V33" s="1289"/>
      <c r="W33" s="1290"/>
    </row>
    <row r="34" spans="1:23" s="1291" customFormat="1" ht="19.5" customHeight="1" x14ac:dyDescent="0.2">
      <c r="A34" s="1285"/>
      <c r="B34" s="1286"/>
      <c r="C34" s="1300">
        <v>41</v>
      </c>
      <c r="D34" s="1520" t="s">
        <v>543</v>
      </c>
      <c r="E34" s="1520"/>
      <c r="F34" s="1520"/>
      <c r="G34" s="1520"/>
      <c r="H34" s="1287"/>
      <c r="I34" s="1288">
        <v>2821.6067215670951</v>
      </c>
      <c r="J34" s="1288"/>
      <c r="K34" s="1288">
        <v>1208.9005954684753</v>
      </c>
      <c r="L34" s="1288"/>
      <c r="M34" s="1288">
        <v>221.56085493981647</v>
      </c>
      <c r="N34" s="1288">
        <v>411.52912352532189</v>
      </c>
      <c r="O34" s="1288"/>
      <c r="P34" s="1288">
        <v>228.10690877122826</v>
      </c>
      <c r="Q34" s="1288"/>
      <c r="R34" s="1288">
        <v>187.15787616327387</v>
      </c>
      <c r="S34" s="1288"/>
      <c r="T34" s="1288">
        <v>362.14480136860669</v>
      </c>
      <c r="U34" s="1288">
        <v>202.20656133037247</v>
      </c>
      <c r="V34" s="1289"/>
      <c r="W34" s="1290"/>
    </row>
    <row r="35" spans="1:23" s="1291" customFormat="1" ht="11.25" customHeight="1" x14ac:dyDescent="0.2">
      <c r="A35" s="1285"/>
      <c r="B35" s="1286"/>
      <c r="C35" s="1300">
        <v>42</v>
      </c>
      <c r="D35" s="1520" t="s">
        <v>544</v>
      </c>
      <c r="E35" s="1520"/>
      <c r="F35" s="1520"/>
      <c r="G35" s="1520"/>
      <c r="H35" s="1287"/>
      <c r="I35" s="1288">
        <v>725.40493940868203</v>
      </c>
      <c r="J35" s="1288"/>
      <c r="K35" s="1288">
        <v>312.05074502443364</v>
      </c>
      <c r="L35" s="1288"/>
      <c r="M35" s="1288">
        <v>73.876711534119181</v>
      </c>
      <c r="N35" s="1288">
        <v>108.89592207410219</v>
      </c>
      <c r="O35" s="1288"/>
      <c r="P35" s="1288">
        <v>53.279159306937586</v>
      </c>
      <c r="Q35" s="1288"/>
      <c r="R35" s="1288">
        <v>55.033541820351971</v>
      </c>
      <c r="S35" s="1288"/>
      <c r="T35" s="1288">
        <v>60.865562784736966</v>
      </c>
      <c r="U35" s="1288">
        <v>61.403296864000481</v>
      </c>
      <c r="V35" s="1289"/>
      <c r="W35" s="1290"/>
    </row>
    <row r="36" spans="1:23" s="1291" customFormat="1" ht="21" customHeight="1" x14ac:dyDescent="0.2">
      <c r="A36" s="1285"/>
      <c r="B36" s="1286"/>
      <c r="C36" s="1300">
        <v>43</v>
      </c>
      <c r="D36" s="1520" t="s">
        <v>545</v>
      </c>
      <c r="E36" s="1520"/>
      <c r="F36" s="1520"/>
      <c r="G36" s="1520"/>
      <c r="H36" s="1287"/>
      <c r="I36" s="1288">
        <v>4653.3201312646506</v>
      </c>
      <c r="J36" s="1288"/>
      <c r="K36" s="1288">
        <v>1433.9414782748859</v>
      </c>
      <c r="L36" s="1288"/>
      <c r="M36" s="1288">
        <v>506.19698522892793</v>
      </c>
      <c r="N36" s="1288">
        <v>847.64102288261495</v>
      </c>
      <c r="O36" s="1288"/>
      <c r="P36" s="1288">
        <v>553.37116783012868</v>
      </c>
      <c r="Q36" s="1288"/>
      <c r="R36" s="1288">
        <v>385.43368874205663</v>
      </c>
      <c r="S36" s="1288"/>
      <c r="T36" s="1288">
        <v>653.21200737641107</v>
      </c>
      <c r="U36" s="1288">
        <v>273.52378092962505</v>
      </c>
      <c r="V36" s="1289"/>
      <c r="W36" s="1290"/>
    </row>
    <row r="37" spans="1:23" s="1291" customFormat="1" ht="11.25" customHeight="1" x14ac:dyDescent="0.2">
      <c r="A37" s="1285"/>
      <c r="B37" s="1286"/>
      <c r="C37" s="1300">
        <v>44</v>
      </c>
      <c r="D37" s="1520" t="s">
        <v>546</v>
      </c>
      <c r="E37" s="1520"/>
      <c r="F37" s="1520"/>
      <c r="G37" s="1520"/>
      <c r="H37" s="1287"/>
      <c r="I37" s="1288">
        <v>1443.226640995041</v>
      </c>
      <c r="J37" s="1288"/>
      <c r="K37" s="1288">
        <v>349.28438870313209</v>
      </c>
      <c r="L37" s="1288"/>
      <c r="M37" s="1288">
        <v>119.88613732229601</v>
      </c>
      <c r="N37" s="1288">
        <v>247.54708042918188</v>
      </c>
      <c r="O37" s="1288"/>
      <c r="P37" s="1288">
        <v>184.46182610905248</v>
      </c>
      <c r="Q37" s="1288"/>
      <c r="R37" s="1288">
        <v>140.53399020330005</v>
      </c>
      <c r="S37" s="1288"/>
      <c r="T37" s="1288">
        <v>267.19769114450605</v>
      </c>
      <c r="U37" s="1288">
        <v>134.31552708357225</v>
      </c>
      <c r="V37" s="1289"/>
      <c r="W37" s="1290"/>
    </row>
    <row r="38" spans="1:23" s="1291" customFormat="1" ht="11.25" customHeight="1" x14ac:dyDescent="0.2">
      <c r="A38" s="1285"/>
      <c r="B38" s="1286"/>
      <c r="C38" s="1300">
        <v>51</v>
      </c>
      <c r="D38" s="1520" t="s">
        <v>547</v>
      </c>
      <c r="E38" s="1520"/>
      <c r="F38" s="1520"/>
      <c r="G38" s="1520"/>
      <c r="H38" s="1287"/>
      <c r="I38" s="1288">
        <v>7772.3764453530584</v>
      </c>
      <c r="J38" s="1288"/>
      <c r="K38" s="1288">
        <v>2320.9545913675342</v>
      </c>
      <c r="L38" s="1288"/>
      <c r="M38" s="1288">
        <v>838.07176247315124</v>
      </c>
      <c r="N38" s="1288">
        <v>1539.5290387009873</v>
      </c>
      <c r="O38" s="1288"/>
      <c r="P38" s="1288">
        <v>1034.9409659725516</v>
      </c>
      <c r="Q38" s="1288"/>
      <c r="R38" s="1288">
        <v>544.1750724595372</v>
      </c>
      <c r="S38" s="1288"/>
      <c r="T38" s="1288">
        <v>963.33797677517964</v>
      </c>
      <c r="U38" s="1288">
        <v>531.36703760411694</v>
      </c>
      <c r="V38" s="1289"/>
      <c r="W38" s="1290"/>
    </row>
    <row r="39" spans="1:23" s="1291" customFormat="1" ht="11.25" customHeight="1" x14ac:dyDescent="0.2">
      <c r="A39" s="1285"/>
      <c r="B39" s="1286"/>
      <c r="C39" s="1300">
        <v>52</v>
      </c>
      <c r="D39" s="1520" t="s">
        <v>548</v>
      </c>
      <c r="E39" s="1520"/>
      <c r="F39" s="1520"/>
      <c r="G39" s="1520"/>
      <c r="H39" s="1287"/>
      <c r="I39" s="1288">
        <v>15125.571611782616</v>
      </c>
      <c r="J39" s="1288"/>
      <c r="K39" s="1288">
        <v>4730.8291625698721</v>
      </c>
      <c r="L39" s="1288"/>
      <c r="M39" s="1288">
        <v>1661.280396436885</v>
      </c>
      <c r="N39" s="1288">
        <v>3127.1958244020475</v>
      </c>
      <c r="O39" s="1288"/>
      <c r="P39" s="1288">
        <v>1750.6363064260672</v>
      </c>
      <c r="Q39" s="1288"/>
      <c r="R39" s="1288">
        <v>1076.5966447154167</v>
      </c>
      <c r="S39" s="1288"/>
      <c r="T39" s="1288">
        <v>2007.7840621614173</v>
      </c>
      <c r="U39" s="1288">
        <v>771.24921507090949</v>
      </c>
      <c r="V39" s="1289"/>
      <c r="W39" s="1290"/>
    </row>
    <row r="40" spans="1:23" s="1291" customFormat="1" ht="11.25" customHeight="1" x14ac:dyDescent="0.2">
      <c r="A40" s="1285"/>
      <c r="B40" s="1286"/>
      <c r="C40" s="1300">
        <v>53</v>
      </c>
      <c r="D40" s="1520" t="s">
        <v>549</v>
      </c>
      <c r="E40" s="1520"/>
      <c r="F40" s="1520"/>
      <c r="G40" s="1520"/>
      <c r="H40" s="1287"/>
      <c r="I40" s="1288">
        <v>7085.2753159178083</v>
      </c>
      <c r="J40" s="1288"/>
      <c r="K40" s="1288">
        <v>2793.205917337104</v>
      </c>
      <c r="L40" s="1288"/>
      <c r="M40" s="1288">
        <v>525.68121582263598</v>
      </c>
      <c r="N40" s="1288">
        <v>1008.4912197326042</v>
      </c>
      <c r="O40" s="1288"/>
      <c r="P40" s="1288">
        <v>766.90924977727775</v>
      </c>
      <c r="Q40" s="1288"/>
      <c r="R40" s="1288">
        <v>590.33290965317303</v>
      </c>
      <c r="S40" s="1288"/>
      <c r="T40" s="1288">
        <v>976.23390539672221</v>
      </c>
      <c r="U40" s="1288">
        <v>424.42089819829027</v>
      </c>
      <c r="V40" s="1289"/>
      <c r="W40" s="1290"/>
    </row>
    <row r="41" spans="1:23" s="1291" customFormat="1" ht="11.25" customHeight="1" x14ac:dyDescent="0.2">
      <c r="A41" s="1285"/>
      <c r="B41" s="1286"/>
      <c r="C41" s="1300">
        <v>54</v>
      </c>
      <c r="D41" s="1520" t="s">
        <v>550</v>
      </c>
      <c r="E41" s="1520"/>
      <c r="F41" s="1520"/>
      <c r="G41" s="1520"/>
      <c r="H41" s="1287"/>
      <c r="I41" s="1288">
        <v>3852.9077661549359</v>
      </c>
      <c r="J41" s="1288"/>
      <c r="K41" s="1288">
        <v>2239.6157336198335</v>
      </c>
      <c r="L41" s="1288"/>
      <c r="M41" s="1288">
        <v>255.48376866907091</v>
      </c>
      <c r="N41" s="1288">
        <v>377.27025916466397</v>
      </c>
      <c r="O41" s="1288"/>
      <c r="P41" s="1288">
        <v>235.84813651910395</v>
      </c>
      <c r="Q41" s="1288"/>
      <c r="R41" s="1288">
        <v>129.94365398584625</v>
      </c>
      <c r="S41" s="1288"/>
      <c r="T41" s="1288">
        <v>362.38854997460123</v>
      </c>
      <c r="U41" s="1288">
        <v>252.35766422181609</v>
      </c>
      <c r="V41" s="1289"/>
      <c r="W41" s="1290"/>
    </row>
    <row r="42" spans="1:23" s="1291" customFormat="1" ht="20.25" customHeight="1" x14ac:dyDescent="0.2">
      <c r="A42" s="1285"/>
      <c r="B42" s="1286"/>
      <c r="C42" s="1300">
        <v>61</v>
      </c>
      <c r="D42" s="1520" t="s">
        <v>551</v>
      </c>
      <c r="E42" s="1520"/>
      <c r="F42" s="1520"/>
      <c r="G42" s="1520"/>
      <c r="H42" s="1287"/>
      <c r="I42" s="1288">
        <v>4634.9075982814475</v>
      </c>
      <c r="J42" s="1288"/>
      <c r="K42" s="1288">
        <v>1251.5458556249207</v>
      </c>
      <c r="L42" s="1288"/>
      <c r="M42" s="1288">
        <v>307.80033460892423</v>
      </c>
      <c r="N42" s="1288">
        <v>631.60679501938034</v>
      </c>
      <c r="O42" s="1288"/>
      <c r="P42" s="1288">
        <v>685.93215079012521</v>
      </c>
      <c r="Q42" s="1288"/>
      <c r="R42" s="1288">
        <v>482.5936400340355</v>
      </c>
      <c r="S42" s="1288"/>
      <c r="T42" s="1288">
        <v>731.9868950827223</v>
      </c>
      <c r="U42" s="1288">
        <v>543.44192712133929</v>
      </c>
      <c r="V42" s="1289"/>
      <c r="W42" s="1290"/>
    </row>
    <row r="43" spans="1:23" s="1291" customFormat="1" ht="20.25" customHeight="1" x14ac:dyDescent="0.2">
      <c r="A43" s="1285"/>
      <c r="B43" s="1286"/>
      <c r="C43" s="1300">
        <v>62</v>
      </c>
      <c r="D43" s="1520" t="s">
        <v>552</v>
      </c>
      <c r="E43" s="1520"/>
      <c r="F43" s="1520"/>
      <c r="G43" s="1520"/>
      <c r="H43" s="1287"/>
      <c r="I43" s="1288">
        <v>2285.6040808682815</v>
      </c>
      <c r="J43" s="1288"/>
      <c r="K43" s="1288">
        <v>524.64752745686019</v>
      </c>
      <c r="L43" s="1288"/>
      <c r="M43" s="1288">
        <v>140.33449595479013</v>
      </c>
      <c r="N43" s="1288">
        <v>394.61332328567534</v>
      </c>
      <c r="O43" s="1288"/>
      <c r="P43" s="1288">
        <v>279.31335153296448</v>
      </c>
      <c r="Q43" s="1288"/>
      <c r="R43" s="1288">
        <v>255.20178580829639</v>
      </c>
      <c r="S43" s="1288"/>
      <c r="T43" s="1288">
        <v>476.71330996723185</v>
      </c>
      <c r="U43" s="1288">
        <v>214.78028686246287</v>
      </c>
      <c r="V43" s="1289"/>
      <c r="W43" s="1290"/>
    </row>
    <row r="44" spans="1:23" s="1291" customFormat="1" ht="19.5" customHeight="1" x14ac:dyDescent="0.2">
      <c r="A44" s="1285"/>
      <c r="B44" s="1286"/>
      <c r="C44" s="1300">
        <v>63</v>
      </c>
      <c r="D44" s="1520" t="s">
        <v>553</v>
      </c>
      <c r="E44" s="1520"/>
      <c r="F44" s="1520"/>
      <c r="G44" s="1520"/>
      <c r="H44" s="1287"/>
      <c r="I44" s="1288">
        <v>12.566342684632943</v>
      </c>
      <c r="J44" s="1288"/>
      <c r="K44" s="1288">
        <v>5.9629629629629628</v>
      </c>
      <c r="L44" s="1288"/>
      <c r="M44" s="1288" t="s">
        <v>9</v>
      </c>
      <c r="N44" s="1288" t="s">
        <v>9</v>
      </c>
      <c r="O44" s="1288"/>
      <c r="P44" s="1288">
        <v>5.6033797216699801</v>
      </c>
      <c r="Q44" s="1288"/>
      <c r="R44" s="1288" t="s">
        <v>9</v>
      </c>
      <c r="S44" s="1288"/>
      <c r="T44" s="1288" t="s">
        <v>9</v>
      </c>
      <c r="U44" s="1288">
        <v>1</v>
      </c>
      <c r="V44" s="1289"/>
      <c r="W44" s="1290"/>
    </row>
    <row r="45" spans="1:23" s="1291" customFormat="1" ht="11.25" customHeight="1" x14ac:dyDescent="0.2">
      <c r="A45" s="1285"/>
      <c r="B45" s="1286"/>
      <c r="C45" s="1300">
        <v>71</v>
      </c>
      <c r="D45" s="1520" t="s">
        <v>554</v>
      </c>
      <c r="E45" s="1520"/>
      <c r="F45" s="1520"/>
      <c r="G45" s="1520"/>
      <c r="H45" s="1287"/>
      <c r="I45" s="1288">
        <v>18133.756107018558</v>
      </c>
      <c r="J45" s="1288"/>
      <c r="K45" s="1288">
        <v>4311.5395464527428</v>
      </c>
      <c r="L45" s="1288"/>
      <c r="M45" s="1288">
        <v>1502.3471269172005</v>
      </c>
      <c r="N45" s="1288">
        <v>3019.505227664979</v>
      </c>
      <c r="O45" s="1288"/>
      <c r="P45" s="1288">
        <v>2308.9616422661488</v>
      </c>
      <c r="Q45" s="1288"/>
      <c r="R45" s="1288">
        <v>1723.4764065377742</v>
      </c>
      <c r="S45" s="1288"/>
      <c r="T45" s="1288">
        <v>3319.0448735817736</v>
      </c>
      <c r="U45" s="1288">
        <v>1948.8812835979393</v>
      </c>
      <c r="V45" s="1289"/>
      <c r="W45" s="1290"/>
    </row>
    <row r="46" spans="1:23" s="1291" customFormat="1" ht="11.25" customHeight="1" x14ac:dyDescent="0.2">
      <c r="A46" s="1285"/>
      <c r="B46" s="1286"/>
      <c r="C46" s="1300">
        <v>72</v>
      </c>
      <c r="D46" s="1520" t="s">
        <v>555</v>
      </c>
      <c r="E46" s="1520"/>
      <c r="F46" s="1520"/>
      <c r="G46" s="1520"/>
      <c r="H46" s="1287"/>
      <c r="I46" s="1288">
        <v>20190.544529642131</v>
      </c>
      <c r="J46" s="1288"/>
      <c r="K46" s="1288">
        <v>7034.9263574983161</v>
      </c>
      <c r="L46" s="1288"/>
      <c r="M46" s="1288">
        <v>2790.8917801254265</v>
      </c>
      <c r="N46" s="1288">
        <v>3459.9874159436581</v>
      </c>
      <c r="O46" s="1288"/>
      <c r="P46" s="1288">
        <v>2084.5299354910026</v>
      </c>
      <c r="Q46" s="1288"/>
      <c r="R46" s="1288">
        <v>1326.0677082916509</v>
      </c>
      <c r="S46" s="1288"/>
      <c r="T46" s="1288">
        <v>2387.8184430324109</v>
      </c>
      <c r="U46" s="1288">
        <v>1106.3228892596678</v>
      </c>
      <c r="V46" s="1289"/>
      <c r="W46" s="1290"/>
    </row>
    <row r="47" spans="1:23" s="1291" customFormat="1" ht="20.25" customHeight="1" x14ac:dyDescent="0.2">
      <c r="A47" s="1285"/>
      <c r="B47" s="1286"/>
      <c r="C47" s="1300">
        <v>73</v>
      </c>
      <c r="D47" s="1520" t="s">
        <v>556</v>
      </c>
      <c r="E47" s="1520"/>
      <c r="F47" s="1520"/>
      <c r="G47" s="1520"/>
      <c r="H47" s="1287"/>
      <c r="I47" s="1288">
        <v>1146.2685486101298</v>
      </c>
      <c r="J47" s="1288"/>
      <c r="K47" s="1288">
        <v>279.50671245359905</v>
      </c>
      <c r="L47" s="1288"/>
      <c r="M47" s="1288">
        <v>168.32816213920347</v>
      </c>
      <c r="N47" s="1288">
        <v>184.43320835392078</v>
      </c>
      <c r="O47" s="1288"/>
      <c r="P47" s="1288">
        <v>105.27075188327323</v>
      </c>
      <c r="Q47" s="1288"/>
      <c r="R47" s="1288">
        <v>134.53834928270908</v>
      </c>
      <c r="S47" s="1288"/>
      <c r="T47" s="1288">
        <v>187.14664860420467</v>
      </c>
      <c r="U47" s="1288">
        <v>87.044715893219532</v>
      </c>
      <c r="V47" s="1289"/>
      <c r="W47" s="1290"/>
    </row>
    <row r="48" spans="1:23" s="1291" customFormat="1" ht="11.25" customHeight="1" x14ac:dyDescent="0.2">
      <c r="A48" s="1285"/>
      <c r="B48" s="1286"/>
      <c r="C48" s="1300">
        <v>74</v>
      </c>
      <c r="D48" s="1520" t="s">
        <v>557</v>
      </c>
      <c r="E48" s="1520"/>
      <c r="F48" s="1520"/>
      <c r="G48" s="1520"/>
      <c r="H48" s="1287"/>
      <c r="I48" s="1288">
        <v>3886.2701484110453</v>
      </c>
      <c r="J48" s="1288"/>
      <c r="K48" s="1288">
        <v>1260.8790481907999</v>
      </c>
      <c r="L48" s="1288"/>
      <c r="M48" s="1288">
        <v>413.61176555444553</v>
      </c>
      <c r="N48" s="1288">
        <v>631.39382589382706</v>
      </c>
      <c r="O48" s="1288"/>
      <c r="P48" s="1288">
        <v>386.1806397396013</v>
      </c>
      <c r="Q48" s="1288"/>
      <c r="R48" s="1288">
        <v>322.93139591219926</v>
      </c>
      <c r="S48" s="1288"/>
      <c r="T48" s="1288">
        <v>464.26672646110029</v>
      </c>
      <c r="U48" s="1288">
        <v>407.0067466590715</v>
      </c>
      <c r="V48" s="1289"/>
      <c r="W48" s="1290"/>
    </row>
    <row r="49" spans="1:23" s="1291" customFormat="1" ht="19.5" customHeight="1" x14ac:dyDescent="0.2">
      <c r="A49" s="1285"/>
      <c r="B49" s="1286"/>
      <c r="C49" s="1300">
        <v>75</v>
      </c>
      <c r="D49" s="1520" t="s">
        <v>558</v>
      </c>
      <c r="E49" s="1520"/>
      <c r="F49" s="1520"/>
      <c r="G49" s="1520"/>
      <c r="H49" s="1287"/>
      <c r="I49" s="1288">
        <v>8346.159288164321</v>
      </c>
      <c r="J49" s="1288"/>
      <c r="K49" s="1288">
        <v>2209.869275136416</v>
      </c>
      <c r="L49" s="1288"/>
      <c r="M49" s="1288">
        <v>792.43986399999505</v>
      </c>
      <c r="N49" s="1288">
        <v>1795.3803093471849</v>
      </c>
      <c r="O49" s="1288"/>
      <c r="P49" s="1288">
        <v>1107.911807262215</v>
      </c>
      <c r="Q49" s="1288"/>
      <c r="R49" s="1288">
        <v>824.83123534475112</v>
      </c>
      <c r="S49" s="1288"/>
      <c r="T49" s="1288">
        <v>1159.2201811026123</v>
      </c>
      <c r="U49" s="1288">
        <v>456.50661597114799</v>
      </c>
      <c r="V49" s="1289"/>
      <c r="W49" s="1290"/>
    </row>
    <row r="50" spans="1:23" s="1291" customFormat="1" ht="11.25" customHeight="1" x14ac:dyDescent="0.2">
      <c r="A50" s="1285"/>
      <c r="B50" s="1286"/>
      <c r="C50" s="1300">
        <v>81</v>
      </c>
      <c r="D50" s="1520" t="s">
        <v>559</v>
      </c>
      <c r="E50" s="1520"/>
      <c r="F50" s="1520"/>
      <c r="G50" s="1520"/>
      <c r="H50" s="1287"/>
      <c r="I50" s="1288">
        <v>11282.393774490431</v>
      </c>
      <c r="J50" s="1288"/>
      <c r="K50" s="1288">
        <v>3454.4065501899513</v>
      </c>
      <c r="L50" s="1288"/>
      <c r="M50" s="1288">
        <v>1182.6906443416854</v>
      </c>
      <c r="N50" s="1288">
        <v>2027.5014707924465</v>
      </c>
      <c r="O50" s="1288"/>
      <c r="P50" s="1288">
        <v>1294.9987061032712</v>
      </c>
      <c r="Q50" s="1288"/>
      <c r="R50" s="1288">
        <v>901.74192920932842</v>
      </c>
      <c r="S50" s="1288"/>
      <c r="T50" s="1288">
        <v>1720.0125181804412</v>
      </c>
      <c r="U50" s="1288">
        <v>701.04195567330441</v>
      </c>
      <c r="V50" s="1289"/>
      <c r="W50" s="1290"/>
    </row>
    <row r="51" spans="1:23" s="1291" customFormat="1" ht="11.25" customHeight="1" x14ac:dyDescent="0.2">
      <c r="A51" s="1285"/>
      <c r="B51" s="1286"/>
      <c r="C51" s="1300">
        <v>82</v>
      </c>
      <c r="D51" s="1520" t="s">
        <v>560</v>
      </c>
      <c r="E51" s="1520"/>
      <c r="F51" s="1520"/>
      <c r="G51" s="1520"/>
      <c r="H51" s="1287"/>
      <c r="I51" s="1288">
        <v>1046.6898518027963</v>
      </c>
      <c r="J51" s="1288"/>
      <c r="K51" s="1288">
        <v>428.96625572786962</v>
      </c>
      <c r="L51" s="1288"/>
      <c r="M51" s="1288">
        <v>142.11572334069666</v>
      </c>
      <c r="N51" s="1288">
        <v>167.95576345761958</v>
      </c>
      <c r="O51" s="1288"/>
      <c r="P51" s="1288">
        <v>78.47921092013307</v>
      </c>
      <c r="Q51" s="1288"/>
      <c r="R51" s="1288">
        <v>73.730650894338126</v>
      </c>
      <c r="S51" s="1288"/>
      <c r="T51" s="1288">
        <v>100.35216254914283</v>
      </c>
      <c r="U51" s="1288">
        <v>55.090084912996296</v>
      </c>
      <c r="V51" s="1289"/>
      <c r="W51" s="1290"/>
    </row>
    <row r="52" spans="1:23" s="1291" customFormat="1" ht="11.25" customHeight="1" x14ac:dyDescent="0.2">
      <c r="A52" s="1285"/>
      <c r="B52" s="1286"/>
      <c r="C52" s="1300">
        <v>83</v>
      </c>
      <c r="D52" s="1520" t="s">
        <v>561</v>
      </c>
      <c r="E52" s="1520"/>
      <c r="F52" s="1520"/>
      <c r="G52" s="1520"/>
      <c r="H52" s="1287"/>
      <c r="I52" s="1288">
        <v>10635.365174461453</v>
      </c>
      <c r="J52" s="1288"/>
      <c r="K52" s="1288">
        <v>2801.1095127427516</v>
      </c>
      <c r="L52" s="1288"/>
      <c r="M52" s="1288">
        <v>1002.194483514363</v>
      </c>
      <c r="N52" s="1288">
        <v>1677.9992212550869</v>
      </c>
      <c r="O52" s="1288"/>
      <c r="P52" s="1288">
        <v>1185.9251966850454</v>
      </c>
      <c r="Q52" s="1288"/>
      <c r="R52" s="1288">
        <v>964.94903915650434</v>
      </c>
      <c r="S52" s="1288"/>
      <c r="T52" s="1288">
        <v>1885.0794391488191</v>
      </c>
      <c r="U52" s="1288">
        <v>1118.1082819588828</v>
      </c>
      <c r="V52" s="1289"/>
      <c r="W52" s="1290"/>
    </row>
    <row r="53" spans="1:23" s="1291" customFormat="1" ht="11.25" customHeight="1" x14ac:dyDescent="0.2">
      <c r="A53" s="1285"/>
      <c r="B53" s="1286"/>
      <c r="C53" s="1300">
        <v>91</v>
      </c>
      <c r="D53" s="1520" t="s">
        <v>562</v>
      </c>
      <c r="E53" s="1520"/>
      <c r="F53" s="1520"/>
      <c r="G53" s="1520"/>
      <c r="H53" s="1287"/>
      <c r="I53" s="1288">
        <v>7769.0724870915674</v>
      </c>
      <c r="J53" s="1288"/>
      <c r="K53" s="1288">
        <v>2357.4798986320675</v>
      </c>
      <c r="L53" s="1288"/>
      <c r="M53" s="1288">
        <v>611.19825186324977</v>
      </c>
      <c r="N53" s="1288">
        <v>1365.5837520894077</v>
      </c>
      <c r="O53" s="1288"/>
      <c r="P53" s="1288">
        <v>754.31181845261005</v>
      </c>
      <c r="Q53" s="1288"/>
      <c r="R53" s="1288">
        <v>687.13450073671152</v>
      </c>
      <c r="S53" s="1288"/>
      <c r="T53" s="1288">
        <v>1276.1948245924104</v>
      </c>
      <c r="U53" s="1288">
        <v>717.16944072511114</v>
      </c>
      <c r="V53" s="1289"/>
      <c r="W53" s="1290"/>
    </row>
    <row r="54" spans="1:23" s="1291" customFormat="1" ht="18" customHeight="1" x14ac:dyDescent="0.2">
      <c r="A54" s="1285"/>
      <c r="B54" s="1286"/>
      <c r="C54" s="1300">
        <v>92</v>
      </c>
      <c r="D54" s="1520" t="s">
        <v>569</v>
      </c>
      <c r="E54" s="1520"/>
      <c r="F54" s="1520"/>
      <c r="G54" s="1520"/>
      <c r="H54" s="1287"/>
      <c r="I54" s="1288">
        <v>396.05373294155066</v>
      </c>
      <c r="J54" s="1288"/>
      <c r="K54" s="1288">
        <v>70.404895274560943</v>
      </c>
      <c r="L54" s="1288"/>
      <c r="M54" s="1288">
        <v>4.6724890829694319</v>
      </c>
      <c r="N54" s="1288">
        <v>97.321054225202644</v>
      </c>
      <c r="O54" s="1288"/>
      <c r="P54" s="1288">
        <v>59.836514775155742</v>
      </c>
      <c r="Q54" s="1288"/>
      <c r="R54" s="1288">
        <v>45.771583080738495</v>
      </c>
      <c r="S54" s="1288"/>
      <c r="T54" s="1288">
        <v>54.791318809503892</v>
      </c>
      <c r="U54" s="1288">
        <v>63.255877693419485</v>
      </c>
      <c r="V54" s="1289"/>
      <c r="W54" s="1290"/>
    </row>
    <row r="55" spans="1:23" s="1291" customFormat="1" ht="20.25" customHeight="1" x14ac:dyDescent="0.2">
      <c r="A55" s="1285"/>
      <c r="B55" s="1286"/>
      <c r="C55" s="1300">
        <v>93</v>
      </c>
      <c r="D55" s="1520" t="s">
        <v>563</v>
      </c>
      <c r="E55" s="1520"/>
      <c r="F55" s="1520"/>
      <c r="G55" s="1520"/>
      <c r="H55" s="1287"/>
      <c r="I55" s="1288">
        <v>10057.564799315056</v>
      </c>
      <c r="J55" s="1288"/>
      <c r="K55" s="1288">
        <v>2613.3921291514662</v>
      </c>
      <c r="L55" s="1288"/>
      <c r="M55" s="1288">
        <v>1082.7130951779745</v>
      </c>
      <c r="N55" s="1288">
        <v>1844.4390173924673</v>
      </c>
      <c r="O55" s="1288"/>
      <c r="P55" s="1288">
        <v>1275.0467489658979</v>
      </c>
      <c r="Q55" s="1288"/>
      <c r="R55" s="1288">
        <v>867.43417996179051</v>
      </c>
      <c r="S55" s="1288"/>
      <c r="T55" s="1288">
        <v>1624.1031707215766</v>
      </c>
      <c r="U55" s="1288">
        <v>750.43645794388283</v>
      </c>
      <c r="V55" s="1289"/>
      <c r="W55" s="1290"/>
    </row>
    <row r="56" spans="1:23" s="1291" customFormat="1" ht="11.25" customHeight="1" x14ac:dyDescent="0.2">
      <c r="A56" s="1285"/>
      <c r="B56" s="1286"/>
      <c r="C56" s="1300">
        <v>94</v>
      </c>
      <c r="D56" s="1520" t="s">
        <v>564</v>
      </c>
      <c r="E56" s="1520"/>
      <c r="F56" s="1520"/>
      <c r="G56" s="1520"/>
      <c r="H56" s="1287"/>
      <c r="I56" s="1288">
        <v>1854.9408034840399</v>
      </c>
      <c r="J56" s="1288"/>
      <c r="K56" s="1288">
        <v>519.81934833120226</v>
      </c>
      <c r="L56" s="1288"/>
      <c r="M56" s="1288">
        <v>186.07419277344957</v>
      </c>
      <c r="N56" s="1288">
        <v>477.28277997373948</v>
      </c>
      <c r="O56" s="1288"/>
      <c r="P56" s="1288">
        <v>266.55612492568565</v>
      </c>
      <c r="Q56" s="1288"/>
      <c r="R56" s="1288">
        <v>121.82381481124207</v>
      </c>
      <c r="S56" s="1288"/>
      <c r="T56" s="1288">
        <v>205.73247556986885</v>
      </c>
      <c r="U56" s="1288">
        <v>77.652067098852015</v>
      </c>
      <c r="V56" s="1289"/>
      <c r="W56" s="1290"/>
    </row>
    <row r="57" spans="1:23" s="1291" customFormat="1" ht="11.25" customHeight="1" x14ac:dyDescent="0.2">
      <c r="A57" s="1285"/>
      <c r="B57" s="1286"/>
      <c r="C57" s="1300">
        <v>95</v>
      </c>
      <c r="D57" s="1520" t="s">
        <v>565</v>
      </c>
      <c r="E57" s="1520"/>
      <c r="F57" s="1520"/>
      <c r="G57" s="1520"/>
      <c r="H57" s="1287"/>
      <c r="I57" s="1288">
        <v>68.384365225608974</v>
      </c>
      <c r="J57" s="1288"/>
      <c r="K57" s="1288">
        <v>21.320444175457791</v>
      </c>
      <c r="L57" s="1288"/>
      <c r="M57" s="1288" t="s">
        <v>9</v>
      </c>
      <c r="N57" s="1288">
        <v>10.008139951129166</v>
      </c>
      <c r="O57" s="1288"/>
      <c r="P57" s="1288">
        <v>10.090190273228732</v>
      </c>
      <c r="Q57" s="1288"/>
      <c r="R57" s="1288">
        <v>10.018867924528301</v>
      </c>
      <c r="S57" s="1288"/>
      <c r="T57" s="1288">
        <v>15.94672290126498</v>
      </c>
      <c r="U57" s="1288">
        <v>1</v>
      </c>
      <c r="V57" s="1289"/>
      <c r="W57" s="1290"/>
    </row>
    <row r="58" spans="1:23" s="1291" customFormat="1" ht="11.25" customHeight="1" x14ac:dyDescent="0.2">
      <c r="A58" s="1285"/>
      <c r="B58" s="1286"/>
      <c r="C58" s="1300">
        <v>96</v>
      </c>
      <c r="D58" s="1520" t="s">
        <v>566</v>
      </c>
      <c r="E58" s="1520"/>
      <c r="F58" s="1520"/>
      <c r="G58" s="1520"/>
      <c r="H58" s="1287"/>
      <c r="I58" s="1288">
        <v>4022.998400345225</v>
      </c>
      <c r="J58" s="1288"/>
      <c r="K58" s="1288">
        <v>1122.3680289956101</v>
      </c>
      <c r="L58" s="1288"/>
      <c r="M58" s="1288">
        <v>340.97647892647899</v>
      </c>
      <c r="N58" s="1288">
        <v>822.03827358003639</v>
      </c>
      <c r="O58" s="1288"/>
      <c r="P58" s="1288">
        <v>464.32785280212687</v>
      </c>
      <c r="Q58" s="1288"/>
      <c r="R58" s="1288">
        <v>369.13865608384191</v>
      </c>
      <c r="S58" s="1288"/>
      <c r="T58" s="1288">
        <v>585.69376871282145</v>
      </c>
      <c r="U58" s="1288">
        <v>318.45534124430901</v>
      </c>
      <c r="V58" s="1289"/>
      <c r="W58" s="1290"/>
    </row>
    <row r="59" spans="1:23" s="1291" customFormat="1" ht="11.25" customHeight="1" x14ac:dyDescent="0.2">
      <c r="A59" s="1285"/>
      <c r="B59" s="1286"/>
      <c r="C59" s="1520" t="s">
        <v>570</v>
      </c>
      <c r="D59" s="1520"/>
      <c r="E59" s="1520"/>
      <c r="F59" s="1520"/>
      <c r="G59" s="1520"/>
      <c r="H59" s="1287"/>
      <c r="I59" s="1288">
        <v>26260.894046895224</v>
      </c>
      <c r="J59" s="1288"/>
      <c r="K59" s="1288">
        <v>9313.9640140198389</v>
      </c>
      <c r="L59" s="1288"/>
      <c r="M59" s="1288">
        <v>2350.055926067726</v>
      </c>
      <c r="N59" s="1288">
        <v>4225.27228333531</v>
      </c>
      <c r="O59" s="1288"/>
      <c r="P59" s="1288">
        <v>2845.0635274268689</v>
      </c>
      <c r="Q59" s="1288"/>
      <c r="R59" s="1288">
        <v>1975.7489308727909</v>
      </c>
      <c r="S59" s="1288"/>
      <c r="T59" s="1288">
        <v>4030.8085957722519</v>
      </c>
      <c r="U59" s="1288">
        <v>1519.9807694004351</v>
      </c>
      <c r="V59" s="1289"/>
      <c r="W59" s="1290"/>
    </row>
    <row r="60" spans="1:23" s="1077" customFormat="1" ht="10.5" customHeight="1" x14ac:dyDescent="0.2">
      <c r="A60" s="1076"/>
      <c r="B60" s="1081"/>
      <c r="C60" s="1525" t="s">
        <v>567</v>
      </c>
      <c r="D60" s="1525"/>
      <c r="E60" s="1525"/>
      <c r="F60" s="1525"/>
      <c r="G60" s="1525"/>
      <c r="H60" s="1525"/>
      <c r="I60" s="1525"/>
      <c r="J60" s="1525"/>
      <c r="K60" s="1525"/>
      <c r="L60" s="1525"/>
      <c r="M60" s="1525"/>
      <c r="N60" s="1525"/>
      <c r="O60" s="1525"/>
      <c r="P60" s="1525"/>
      <c r="Q60" s="1292"/>
      <c r="R60" s="1185"/>
      <c r="S60" s="1185"/>
      <c r="T60" s="1185"/>
      <c r="U60" s="1186"/>
      <c r="V60" s="1091"/>
      <c r="W60" s="1092"/>
    </row>
    <row r="61" spans="1:23" ht="12" customHeight="1" x14ac:dyDescent="0.2">
      <c r="A61" s="136"/>
      <c r="B61" s="158"/>
      <c r="C61" s="1188" t="s">
        <v>451</v>
      </c>
      <c r="D61" s="150"/>
      <c r="E61" s="150"/>
      <c r="F61" s="150"/>
      <c r="H61" s="1293" t="s">
        <v>495</v>
      </c>
      <c r="I61" s="1293"/>
      <c r="L61" s="150"/>
      <c r="M61" s="1187" t="s">
        <v>423</v>
      </c>
      <c r="N61" s="150"/>
      <c r="O61" s="150"/>
      <c r="P61" s="150"/>
      <c r="Q61" s="150"/>
      <c r="R61" s="150"/>
      <c r="S61" s="150"/>
      <c r="T61" s="150"/>
      <c r="U61" s="1065"/>
      <c r="V61" s="1087"/>
      <c r="W61" s="1088"/>
    </row>
    <row r="62" spans="1:23" ht="13.5" customHeight="1" x14ac:dyDescent="0.2">
      <c r="A62" s="134"/>
      <c r="B62" s="136"/>
      <c r="C62" s="136"/>
      <c r="D62" s="136"/>
      <c r="E62" s="136"/>
      <c r="F62" s="136"/>
      <c r="G62" s="136"/>
      <c r="H62" s="136"/>
      <c r="I62" s="136"/>
      <c r="J62" s="136"/>
      <c r="K62" s="136"/>
      <c r="L62" s="136"/>
      <c r="M62" s="136"/>
      <c r="N62" s="136"/>
      <c r="O62" s="136"/>
      <c r="P62" s="1294"/>
      <c r="Q62" s="1294"/>
      <c r="R62" s="1463">
        <v>42552</v>
      </c>
      <c r="S62" s="1463"/>
      <c r="T62" s="1463"/>
      <c r="U62" s="1463"/>
      <c r="V62" s="259">
        <v>17</v>
      </c>
      <c r="W62" s="1093"/>
    </row>
    <row r="64" spans="1:23" ht="4.5" customHeight="1" x14ac:dyDescent="0.2">
      <c r="V64" s="1295"/>
      <c r="W64" s="1295"/>
    </row>
  </sheetData>
  <mergeCells count="88">
    <mergeCell ref="C60:P60"/>
    <mergeCell ref="R62:U62"/>
    <mergeCell ref="D55:G55"/>
    <mergeCell ref="D56:G56"/>
    <mergeCell ref="D57:G57"/>
    <mergeCell ref="D58:G58"/>
    <mergeCell ref="C59:G59"/>
    <mergeCell ref="D50:G50"/>
    <mergeCell ref="D51:G51"/>
    <mergeCell ref="D52:G52"/>
    <mergeCell ref="D53:G53"/>
    <mergeCell ref="D54:G54"/>
    <mergeCell ref="D45:G45"/>
    <mergeCell ref="D46:G46"/>
    <mergeCell ref="D47:G47"/>
    <mergeCell ref="D48:G48"/>
    <mergeCell ref="D49:G49"/>
    <mergeCell ref="D40:G40"/>
    <mergeCell ref="D41:G41"/>
    <mergeCell ref="D42:G42"/>
    <mergeCell ref="D43:G43"/>
    <mergeCell ref="D44:G44"/>
    <mergeCell ref="D35:G35"/>
    <mergeCell ref="D36:G36"/>
    <mergeCell ref="D37:G37"/>
    <mergeCell ref="D38:G38"/>
    <mergeCell ref="D39:G39"/>
    <mergeCell ref="D30:G30"/>
    <mergeCell ref="D31:G31"/>
    <mergeCell ref="D32:G32"/>
    <mergeCell ref="D33:G33"/>
    <mergeCell ref="D34:G34"/>
    <mergeCell ref="D25:G25"/>
    <mergeCell ref="D26:G26"/>
    <mergeCell ref="D27:G27"/>
    <mergeCell ref="D28:G28"/>
    <mergeCell ref="D29:G29"/>
    <mergeCell ref="F9:G9"/>
    <mergeCell ref="I9:K9"/>
    <mergeCell ref="P11:R11"/>
    <mergeCell ref="T11:U11"/>
    <mergeCell ref="F12:G12"/>
    <mergeCell ref="I12:K12"/>
    <mergeCell ref="P12:R12"/>
    <mergeCell ref="T12:U12"/>
    <mergeCell ref="M11:N11"/>
    <mergeCell ref="F10:G10"/>
    <mergeCell ref="I10:K10"/>
    <mergeCell ref="P10:R10"/>
    <mergeCell ref="T10:U10"/>
    <mergeCell ref="M10:N10"/>
    <mergeCell ref="P8:R8"/>
    <mergeCell ref="T8:U8"/>
    <mergeCell ref="M8:N8"/>
    <mergeCell ref="P9:R9"/>
    <mergeCell ref="T9:U9"/>
    <mergeCell ref="M9:N9"/>
    <mergeCell ref="C15:D16"/>
    <mergeCell ref="C18:D18"/>
    <mergeCell ref="C14:U14"/>
    <mergeCell ref="I16:U16"/>
    <mergeCell ref="D19:G19"/>
    <mergeCell ref="D20:G20"/>
    <mergeCell ref="D21:G21"/>
    <mergeCell ref="D22:G22"/>
    <mergeCell ref="D23:G23"/>
    <mergeCell ref="D24:G24"/>
    <mergeCell ref="C12:D12"/>
    <mergeCell ref="M12:N12"/>
    <mergeCell ref="C11:D11"/>
    <mergeCell ref="F11:G11"/>
    <mergeCell ref="I11:K11"/>
    <mergeCell ref="C8:D8"/>
    <mergeCell ref="B2:D2"/>
    <mergeCell ref="C5:D6"/>
    <mergeCell ref="M6:N6"/>
    <mergeCell ref="B1:F1"/>
    <mergeCell ref="E2:F2"/>
    <mergeCell ref="I2:T2"/>
    <mergeCell ref="C4:U4"/>
    <mergeCell ref="F6:G6"/>
    <mergeCell ref="I6:K6"/>
    <mergeCell ref="P6:R6"/>
    <mergeCell ref="T6:U6"/>
    <mergeCell ref="F7:G7"/>
    <mergeCell ref="M7:N7"/>
    <mergeCell ref="F8:G8"/>
    <mergeCell ref="I8:K8"/>
  </mergeCells>
  <hyperlinks>
    <hyperlink ref="M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0" customWidth="1"/>
    <col min="2" max="2" width="2.5703125" style="410" customWidth="1"/>
    <col min="3" max="3" width="2" style="410" customWidth="1"/>
    <col min="4" max="4" width="13.28515625" style="410" customWidth="1"/>
    <col min="5" max="5" width="6.28515625" style="410" customWidth="1"/>
    <col min="6" max="8" width="7.140625" style="410" customWidth="1"/>
    <col min="9" max="9" width="6.42578125" style="410" customWidth="1"/>
    <col min="10" max="10" width="6.5703125" style="410" customWidth="1"/>
    <col min="11" max="11" width="7.28515625" style="410" customWidth="1"/>
    <col min="12" max="12" width="28.42578125" style="410" customWidth="1"/>
    <col min="13" max="13" width="2.5703125" style="410" customWidth="1"/>
    <col min="14" max="14" width="1" style="410" customWidth="1"/>
    <col min="15" max="29" width="9.140625" style="410"/>
    <col min="30" max="30" width="15.140625" style="410" customWidth="1"/>
    <col min="31" max="34" width="6.42578125" style="410" customWidth="1"/>
    <col min="35" max="36" width="2.140625" style="410" customWidth="1"/>
    <col min="37" max="38" width="6.42578125" style="410" customWidth="1"/>
    <col min="39" max="39" width="15.140625" style="410" customWidth="1"/>
    <col min="40" max="41" width="6.42578125" style="410" customWidth="1"/>
    <col min="42" max="16384" width="9.140625" style="410"/>
  </cols>
  <sheetData>
    <row r="1" spans="1:41" ht="13.5" customHeight="1" x14ac:dyDescent="0.2">
      <c r="A1" s="405"/>
      <c r="B1" s="409"/>
      <c r="C1" s="409"/>
      <c r="D1" s="409"/>
      <c r="E1" s="409"/>
      <c r="F1" s="406"/>
      <c r="G1" s="406"/>
      <c r="H1" s="406"/>
      <c r="I1" s="406"/>
      <c r="J1" s="406"/>
      <c r="K1" s="406"/>
      <c r="L1" s="1424" t="s">
        <v>337</v>
      </c>
      <c r="M1" s="1424"/>
      <c r="N1" s="405"/>
    </row>
    <row r="2" spans="1:41" ht="6" customHeight="1" x14ac:dyDescent="0.2">
      <c r="A2" s="405"/>
      <c r="B2" s="1536"/>
      <c r="C2" s="1537"/>
      <c r="D2" s="1537"/>
      <c r="E2" s="528"/>
      <c r="F2" s="528"/>
      <c r="G2" s="528"/>
      <c r="H2" s="528"/>
      <c r="I2" s="528"/>
      <c r="J2" s="528"/>
      <c r="K2" s="528"/>
      <c r="L2" s="462"/>
      <c r="M2" s="415"/>
      <c r="N2" s="405"/>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row>
    <row r="3" spans="1:41" ht="11.25" customHeight="1" thickBot="1" x14ac:dyDescent="0.25">
      <c r="A3" s="405"/>
      <c r="B3" s="472"/>
      <c r="C3" s="415"/>
      <c r="D3" s="415"/>
      <c r="E3" s="415"/>
      <c r="F3" s="415"/>
      <c r="G3" s="415"/>
      <c r="H3" s="415"/>
      <c r="I3" s="415"/>
      <c r="J3" s="415"/>
      <c r="K3" s="415"/>
      <c r="L3" s="553" t="s">
        <v>73</v>
      </c>
      <c r="M3" s="415"/>
      <c r="N3" s="405"/>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row>
    <row r="4" spans="1:41" s="419" customFormat="1" ht="13.5" customHeight="1" thickBot="1" x14ac:dyDescent="0.25">
      <c r="A4" s="417"/>
      <c r="B4" s="547"/>
      <c r="C4" s="1527" t="s">
        <v>133</v>
      </c>
      <c r="D4" s="1528"/>
      <c r="E4" s="1528"/>
      <c r="F4" s="1528"/>
      <c r="G4" s="1528"/>
      <c r="H4" s="1528"/>
      <c r="I4" s="1528"/>
      <c r="J4" s="1528"/>
      <c r="K4" s="1528"/>
      <c r="L4" s="1529"/>
      <c r="M4" s="415"/>
      <c r="N4" s="417"/>
      <c r="O4" s="603"/>
      <c r="P4" s="603"/>
      <c r="Q4" s="603"/>
      <c r="R4" s="603"/>
      <c r="S4" s="603"/>
      <c r="T4" s="603"/>
      <c r="U4" s="603"/>
      <c r="V4" s="603"/>
      <c r="W4" s="603"/>
      <c r="X4" s="603"/>
      <c r="Y4" s="603"/>
      <c r="Z4" s="603"/>
      <c r="AA4" s="603"/>
      <c r="AB4" s="603"/>
      <c r="AC4" s="603"/>
      <c r="AD4" s="711"/>
      <c r="AE4" s="711"/>
      <c r="AF4" s="711"/>
      <c r="AG4" s="711"/>
      <c r="AH4" s="711"/>
      <c r="AI4" s="711"/>
      <c r="AJ4" s="711"/>
      <c r="AK4" s="711"/>
      <c r="AL4" s="711"/>
      <c r="AM4" s="711"/>
      <c r="AN4" s="711"/>
      <c r="AO4" s="711"/>
    </row>
    <row r="5" spans="1:41" s="717" customFormat="1" x14ac:dyDescent="0.2">
      <c r="B5" s="718"/>
      <c r="C5" s="1538" t="s">
        <v>134</v>
      </c>
      <c r="D5" s="1538"/>
      <c r="E5" s="557"/>
      <c r="F5" s="511"/>
      <c r="G5" s="511"/>
      <c r="H5" s="511"/>
      <c r="I5" s="511"/>
      <c r="J5" s="511"/>
      <c r="K5" s="511"/>
      <c r="L5" s="463"/>
      <c r="M5" s="463"/>
      <c r="N5" s="721"/>
      <c r="O5" s="719"/>
      <c r="P5" s="719"/>
      <c r="Q5" s="719"/>
      <c r="R5" s="719"/>
      <c r="S5" s="719"/>
      <c r="T5" s="719"/>
      <c r="U5" s="719"/>
      <c r="V5" s="719"/>
      <c r="W5" s="719"/>
      <c r="X5" s="719"/>
      <c r="Y5" s="719"/>
      <c r="Z5" s="719"/>
      <c r="AA5" s="719"/>
      <c r="AB5" s="719"/>
      <c r="AC5" s="719"/>
      <c r="AD5" s="720"/>
      <c r="AE5" s="720"/>
      <c r="AF5" s="720"/>
      <c r="AG5" s="720"/>
      <c r="AH5" s="720"/>
      <c r="AI5" s="720"/>
      <c r="AJ5" s="720"/>
      <c r="AK5" s="720"/>
      <c r="AL5" s="720"/>
      <c r="AM5" s="720"/>
      <c r="AO5" s="720"/>
    </row>
    <row r="6" spans="1:41" ht="13.5" customHeight="1" x14ac:dyDescent="0.2">
      <c r="A6" s="405"/>
      <c r="B6" s="472"/>
      <c r="C6" s="1538"/>
      <c r="D6" s="1538"/>
      <c r="E6" s="1541">
        <v>2016</v>
      </c>
      <c r="F6" s="1535"/>
      <c r="G6" s="1535"/>
      <c r="H6" s="1535"/>
      <c r="I6" s="1535"/>
      <c r="J6" s="1535"/>
      <c r="K6" s="1539" t="str">
        <f xml:space="preserve"> CONCATENATE("valor médio de ",J7,F6)</f>
        <v>valor médio de jun.</v>
      </c>
      <c r="L6" s="511"/>
      <c r="M6" s="463"/>
      <c r="N6" s="552"/>
      <c r="O6" s="471"/>
      <c r="P6" s="471"/>
      <c r="Q6" s="471"/>
      <c r="R6" s="471"/>
      <c r="S6" s="471"/>
      <c r="T6" s="471"/>
      <c r="U6" s="471"/>
      <c r="V6" s="471"/>
      <c r="W6" s="471"/>
      <c r="X6" s="471"/>
      <c r="Y6" s="471"/>
      <c r="Z6" s="471"/>
      <c r="AA6" s="471"/>
      <c r="AB6" s="471"/>
      <c r="AC6" s="471"/>
      <c r="AD6" s="712"/>
      <c r="AE6" s="724" t="s">
        <v>350</v>
      </c>
      <c r="AF6" s="724"/>
      <c r="AG6" s="724" t="s">
        <v>351</v>
      </c>
      <c r="AH6" s="724"/>
      <c r="AI6" s="712"/>
      <c r="AJ6" s="712"/>
      <c r="AK6" s="712"/>
      <c r="AL6" s="712"/>
      <c r="AM6" s="712"/>
      <c r="AN6" s="725" t="str">
        <f>VLOOKUP(AI8,AJ8:AK9,2,FALSE)</f>
        <v>beneficiário</v>
      </c>
      <c r="AO6" s="724"/>
    </row>
    <row r="7" spans="1:41" ht="13.5" customHeight="1" x14ac:dyDescent="0.2">
      <c r="A7" s="405"/>
      <c r="B7" s="472"/>
      <c r="C7" s="451"/>
      <c r="D7" s="451"/>
      <c r="E7" s="1228" t="s">
        <v>93</v>
      </c>
      <c r="F7" s="722" t="s">
        <v>104</v>
      </c>
      <c r="G7" s="722" t="s">
        <v>103</v>
      </c>
      <c r="H7" s="722" t="s">
        <v>102</v>
      </c>
      <c r="I7" s="722" t="s">
        <v>101</v>
      </c>
      <c r="J7" s="722" t="s">
        <v>100</v>
      </c>
      <c r="K7" s="1540" t="e">
        <f xml:space="preserve"> CONCATENATE("valor médio de ",#REF!,#REF!)</f>
        <v>#REF!</v>
      </c>
      <c r="L7" s="463"/>
      <c r="M7" s="509"/>
      <c r="N7" s="552"/>
      <c r="O7" s="471"/>
      <c r="P7" s="471"/>
      <c r="Q7" s="471"/>
      <c r="R7" s="471"/>
      <c r="S7" s="471"/>
      <c r="T7" s="471"/>
      <c r="U7" s="471"/>
      <c r="V7" s="471"/>
      <c r="W7" s="471"/>
      <c r="X7" s="471"/>
      <c r="Y7" s="471"/>
      <c r="Z7" s="471"/>
      <c r="AA7" s="471"/>
      <c r="AB7" s="471"/>
      <c r="AC7" s="471"/>
      <c r="AD7" s="712"/>
      <c r="AE7" s="713" t="s">
        <v>352</v>
      </c>
      <c r="AF7" s="712" t="s">
        <v>68</v>
      </c>
      <c r="AG7" s="713" t="s">
        <v>352</v>
      </c>
      <c r="AH7" s="712" t="s">
        <v>68</v>
      </c>
      <c r="AI7" s="714"/>
      <c r="AJ7" s="712"/>
      <c r="AK7" s="712"/>
      <c r="AL7" s="712"/>
      <c r="AM7" s="712"/>
      <c r="AN7" s="713" t="s">
        <v>352</v>
      </c>
      <c r="AO7" s="712" t="s">
        <v>68</v>
      </c>
    </row>
    <row r="8" spans="1:41" s="652" customFormat="1" x14ac:dyDescent="0.2">
      <c r="A8" s="648"/>
      <c r="B8" s="649"/>
      <c r="C8" s="650" t="s">
        <v>68</v>
      </c>
      <c r="D8" s="651"/>
      <c r="E8" s="383">
        <v>94275</v>
      </c>
      <c r="F8" s="383">
        <v>94160</v>
      </c>
      <c r="G8" s="383">
        <v>93566</v>
      </c>
      <c r="H8" s="383">
        <v>95412</v>
      </c>
      <c r="I8" s="383">
        <v>96341</v>
      </c>
      <c r="J8" s="383">
        <v>96731</v>
      </c>
      <c r="K8" s="726">
        <v>256.49</v>
      </c>
      <c r="L8" s="653"/>
      <c r="M8" s="654"/>
      <c r="N8" s="648"/>
      <c r="O8" s="761"/>
      <c r="P8" s="760"/>
      <c r="Q8" s="761"/>
      <c r="R8" s="761"/>
      <c r="S8" s="655"/>
      <c r="T8" s="655"/>
      <c r="U8" s="655"/>
      <c r="V8" s="655"/>
      <c r="W8" s="655"/>
      <c r="X8" s="655"/>
      <c r="Y8" s="655"/>
      <c r="Z8" s="655"/>
      <c r="AA8" s="655"/>
      <c r="AB8" s="655"/>
      <c r="AC8" s="655"/>
      <c r="AD8" s="711" t="str">
        <f t="shared" ref="AD8:AD27" si="0">+C9</f>
        <v>Aveiro</v>
      </c>
      <c r="AE8" s="715">
        <f t="shared" ref="AE8:AE27" si="1">+K9</f>
        <v>254.96</v>
      </c>
      <c r="AF8" s="715">
        <f>+$K$8</f>
        <v>256.49</v>
      </c>
      <c r="AG8" s="715">
        <f t="shared" ref="AG8:AG27" si="2">+K46</f>
        <v>120.44031200373701</v>
      </c>
      <c r="AH8" s="715">
        <f t="shared" ref="AH8:AH27" si="3">+$K$45</f>
        <v>114.02</v>
      </c>
      <c r="AI8" s="711">
        <v>2</v>
      </c>
      <c r="AJ8" s="711">
        <v>1</v>
      </c>
      <c r="AK8" s="711" t="s">
        <v>350</v>
      </c>
      <c r="AL8" s="711"/>
      <c r="AM8" s="711" t="str">
        <f>+AD8</f>
        <v>Aveiro</v>
      </c>
      <c r="AN8" s="716">
        <f>INDEX($AD$7:$AH$27,MATCH($AM8,$AD$7:$AD$27,0),MATCH(AN$7,$AD$7:$AH$7,0)+2*($AI$8-1))</f>
        <v>120.44031200373701</v>
      </c>
      <c r="AO8" s="716">
        <f>INDEX($AD$7:$AH$27,MATCH($AM8,$AD$7:$AD$27,0),MATCH(AO$7,$AD$7:$AH$7,0)+2*($AI$8-1))</f>
        <v>114.02</v>
      </c>
    </row>
    <row r="9" spans="1:41" x14ac:dyDescent="0.2">
      <c r="A9" s="405"/>
      <c r="B9" s="472"/>
      <c r="C9" s="98" t="s">
        <v>62</v>
      </c>
      <c r="D9" s="413"/>
      <c r="E9" s="335">
        <v>4917</v>
      </c>
      <c r="F9" s="335">
        <v>4902</v>
      </c>
      <c r="G9" s="335">
        <v>4752</v>
      </c>
      <c r="H9" s="335">
        <v>4966</v>
      </c>
      <c r="I9" s="335">
        <v>5025</v>
      </c>
      <c r="J9" s="335">
        <v>5057</v>
      </c>
      <c r="K9" s="727">
        <v>254.96</v>
      </c>
      <c r="L9" s="463"/>
      <c r="M9" s="509"/>
      <c r="N9" s="405"/>
      <c r="O9" s="471"/>
      <c r="P9" s="471"/>
      <c r="Q9" s="471"/>
      <c r="R9" s="471"/>
      <c r="S9" s="471"/>
      <c r="T9" s="471"/>
      <c r="U9" s="471"/>
      <c r="V9" s="471"/>
      <c r="W9" s="471"/>
      <c r="X9" s="471"/>
      <c r="Y9" s="471"/>
      <c r="Z9" s="471"/>
      <c r="AA9" s="471"/>
      <c r="AB9" s="471"/>
      <c r="AC9" s="471"/>
      <c r="AD9" s="711" t="str">
        <f t="shared" si="0"/>
        <v>Beja</v>
      </c>
      <c r="AE9" s="715">
        <f t="shared" si="1"/>
        <v>308.68</v>
      </c>
      <c r="AF9" s="715">
        <f t="shared" ref="AF9:AF27" si="4">+$K$8</f>
        <v>256.49</v>
      </c>
      <c r="AG9" s="715">
        <f t="shared" si="2"/>
        <v>113.01536359815</v>
      </c>
      <c r="AH9" s="715">
        <f t="shared" si="3"/>
        <v>114.02</v>
      </c>
      <c r="AI9" s="712"/>
      <c r="AJ9" s="712">
        <v>2</v>
      </c>
      <c r="AK9" s="712" t="s">
        <v>351</v>
      </c>
      <c r="AL9" s="712"/>
      <c r="AM9" s="711" t="str">
        <f t="shared" ref="AM9:AM27" si="5">+AD9</f>
        <v>Beja</v>
      </c>
      <c r="AN9" s="716">
        <f t="shared" ref="AN9:AO27" si="6">INDEX($AD$7:$AH$27,MATCH($AM9,$AD$7:$AD$27,0),MATCH(AN$7,$AD$7:$AH$7,0)+2*($AI$8-1))</f>
        <v>113.01536359815</v>
      </c>
      <c r="AO9" s="716">
        <f t="shared" si="6"/>
        <v>114.02</v>
      </c>
    </row>
    <row r="10" spans="1:41" x14ac:dyDescent="0.2">
      <c r="A10" s="405"/>
      <c r="B10" s="472"/>
      <c r="C10" s="98" t="s">
        <v>55</v>
      </c>
      <c r="D10" s="413"/>
      <c r="E10" s="335">
        <v>1612</v>
      </c>
      <c r="F10" s="335">
        <v>1620</v>
      </c>
      <c r="G10" s="335">
        <v>1659</v>
      </c>
      <c r="H10" s="335">
        <v>1703</v>
      </c>
      <c r="I10" s="335">
        <v>1742</v>
      </c>
      <c r="J10" s="335">
        <v>1743</v>
      </c>
      <c r="K10" s="727">
        <v>308.68</v>
      </c>
      <c r="L10" s="463"/>
      <c r="M10" s="509"/>
      <c r="N10" s="405"/>
      <c r="O10" s="471"/>
      <c r="P10" s="471"/>
      <c r="Q10" s="471"/>
      <c r="R10" s="471"/>
      <c r="S10" s="471"/>
      <c r="T10" s="471"/>
      <c r="U10" s="471"/>
      <c r="V10" s="471"/>
      <c r="W10" s="471"/>
      <c r="X10" s="471"/>
      <c r="Y10" s="471"/>
      <c r="Z10" s="471"/>
      <c r="AA10" s="471"/>
      <c r="AB10" s="471"/>
      <c r="AC10" s="471"/>
      <c r="AD10" s="711" t="str">
        <f t="shared" si="0"/>
        <v>Braga</v>
      </c>
      <c r="AE10" s="715">
        <f t="shared" si="1"/>
        <v>247.62</v>
      </c>
      <c r="AF10" s="715">
        <f t="shared" si="4"/>
        <v>256.49</v>
      </c>
      <c r="AG10" s="715">
        <f t="shared" si="2"/>
        <v>118.622332063976</v>
      </c>
      <c r="AH10" s="715">
        <f t="shared" si="3"/>
        <v>114.02</v>
      </c>
      <c r="AI10" s="712"/>
      <c r="AJ10" s="712"/>
      <c r="AK10" s="712"/>
      <c r="AL10" s="712"/>
      <c r="AM10" s="711" t="str">
        <f t="shared" si="5"/>
        <v>Braga</v>
      </c>
      <c r="AN10" s="716">
        <f t="shared" si="6"/>
        <v>118.622332063976</v>
      </c>
      <c r="AO10" s="716">
        <f t="shared" si="6"/>
        <v>114.02</v>
      </c>
    </row>
    <row r="11" spans="1:41" x14ac:dyDescent="0.2">
      <c r="A11" s="405"/>
      <c r="B11" s="472"/>
      <c r="C11" s="98" t="s">
        <v>64</v>
      </c>
      <c r="D11" s="413"/>
      <c r="E11" s="335">
        <v>3183</v>
      </c>
      <c r="F11" s="335">
        <v>3142</v>
      </c>
      <c r="G11" s="335">
        <v>3117</v>
      </c>
      <c r="H11" s="335">
        <v>3177</v>
      </c>
      <c r="I11" s="335">
        <v>3184</v>
      </c>
      <c r="J11" s="335">
        <v>3148</v>
      </c>
      <c r="K11" s="727">
        <v>247.62</v>
      </c>
      <c r="L11" s="463"/>
      <c r="M11" s="509"/>
      <c r="N11" s="405"/>
      <c r="O11" s="471"/>
      <c r="P11" s="471"/>
      <c r="Q11" s="471"/>
      <c r="R11" s="471"/>
      <c r="S11" s="471"/>
      <c r="T11" s="471"/>
      <c r="U11" s="471"/>
      <c r="V11" s="471"/>
      <c r="W11" s="471"/>
      <c r="X11" s="471"/>
      <c r="Y11" s="471"/>
      <c r="Z11" s="471"/>
      <c r="AA11" s="471"/>
      <c r="AB11" s="471"/>
      <c r="AC11" s="471"/>
      <c r="AD11" s="711" t="str">
        <f t="shared" si="0"/>
        <v>Bragança</v>
      </c>
      <c r="AE11" s="715">
        <f t="shared" si="1"/>
        <v>262.18</v>
      </c>
      <c r="AF11" s="715">
        <f t="shared" si="4"/>
        <v>256.49</v>
      </c>
      <c r="AG11" s="715">
        <f t="shared" si="2"/>
        <v>120.564475703325</v>
      </c>
      <c r="AH11" s="715">
        <f t="shared" si="3"/>
        <v>114.02</v>
      </c>
      <c r="AI11" s="712"/>
      <c r="AJ11" s="712"/>
      <c r="AK11" s="712"/>
      <c r="AL11" s="712"/>
      <c r="AM11" s="711" t="str">
        <f t="shared" si="5"/>
        <v>Bragança</v>
      </c>
      <c r="AN11" s="716">
        <f t="shared" si="6"/>
        <v>120.564475703325</v>
      </c>
      <c r="AO11" s="716">
        <f t="shared" si="6"/>
        <v>114.02</v>
      </c>
    </row>
    <row r="12" spans="1:41" x14ac:dyDescent="0.2">
      <c r="A12" s="405"/>
      <c r="B12" s="472"/>
      <c r="C12" s="98" t="s">
        <v>66</v>
      </c>
      <c r="D12" s="413"/>
      <c r="E12" s="335">
        <v>755</v>
      </c>
      <c r="F12" s="335">
        <v>756</v>
      </c>
      <c r="G12" s="335">
        <v>778</v>
      </c>
      <c r="H12" s="335">
        <v>853</v>
      </c>
      <c r="I12" s="335">
        <v>877</v>
      </c>
      <c r="J12" s="335">
        <v>900</v>
      </c>
      <c r="K12" s="727">
        <v>262.18</v>
      </c>
      <c r="L12" s="463"/>
      <c r="M12" s="509"/>
      <c r="N12" s="405"/>
      <c r="AD12" s="711" t="str">
        <f t="shared" si="0"/>
        <v>Castelo Branco</v>
      </c>
      <c r="AE12" s="715">
        <f t="shared" si="1"/>
        <v>248.55</v>
      </c>
      <c r="AF12" s="715">
        <f t="shared" si="4"/>
        <v>256.49</v>
      </c>
      <c r="AG12" s="715">
        <f t="shared" si="2"/>
        <v>115.02671509042401</v>
      </c>
      <c r="AH12" s="715">
        <f t="shared" si="3"/>
        <v>114.02</v>
      </c>
      <c r="AI12" s="714"/>
      <c r="AJ12" s="714"/>
      <c r="AK12" s="714"/>
      <c r="AL12" s="714"/>
      <c r="AM12" s="711" t="str">
        <f t="shared" si="5"/>
        <v>Castelo Branco</v>
      </c>
      <c r="AN12" s="716">
        <f t="shared" si="6"/>
        <v>115.02671509042401</v>
      </c>
      <c r="AO12" s="716">
        <f t="shared" si="6"/>
        <v>114.02</v>
      </c>
    </row>
    <row r="13" spans="1:41" x14ac:dyDescent="0.2">
      <c r="A13" s="405"/>
      <c r="B13" s="472"/>
      <c r="C13" s="98" t="s">
        <v>75</v>
      </c>
      <c r="D13" s="413"/>
      <c r="E13" s="335">
        <v>1506</v>
      </c>
      <c r="F13" s="335">
        <v>1549</v>
      </c>
      <c r="G13" s="335">
        <v>1570</v>
      </c>
      <c r="H13" s="335">
        <v>1568</v>
      </c>
      <c r="I13" s="335">
        <v>1592</v>
      </c>
      <c r="J13" s="335">
        <v>1564</v>
      </c>
      <c r="K13" s="727">
        <v>248.55</v>
      </c>
      <c r="L13" s="463"/>
      <c r="M13" s="509"/>
      <c r="N13" s="405"/>
      <c r="AD13" s="711" t="str">
        <f t="shared" si="0"/>
        <v>Coimbra</v>
      </c>
      <c r="AE13" s="715">
        <f t="shared" si="1"/>
        <v>225.96</v>
      </c>
      <c r="AF13" s="715">
        <f t="shared" si="4"/>
        <v>256.49</v>
      </c>
      <c r="AG13" s="715">
        <f t="shared" si="2"/>
        <v>124.60281375890899</v>
      </c>
      <c r="AH13" s="715">
        <f t="shared" si="3"/>
        <v>114.02</v>
      </c>
      <c r="AI13" s="714"/>
      <c r="AJ13" s="714"/>
      <c r="AK13" s="714"/>
      <c r="AL13" s="714"/>
      <c r="AM13" s="711" t="str">
        <f t="shared" si="5"/>
        <v>Coimbra</v>
      </c>
      <c r="AN13" s="716">
        <f t="shared" si="6"/>
        <v>124.60281375890899</v>
      </c>
      <c r="AO13" s="716">
        <f t="shared" si="6"/>
        <v>114.02</v>
      </c>
    </row>
    <row r="14" spans="1:41" x14ac:dyDescent="0.2">
      <c r="A14" s="405"/>
      <c r="B14" s="472"/>
      <c r="C14" s="98" t="s">
        <v>61</v>
      </c>
      <c r="D14" s="413"/>
      <c r="E14" s="335">
        <v>3437</v>
      </c>
      <c r="F14" s="335">
        <v>3420</v>
      </c>
      <c r="G14" s="335">
        <v>3440</v>
      </c>
      <c r="H14" s="335">
        <v>3538</v>
      </c>
      <c r="I14" s="335">
        <v>3592</v>
      </c>
      <c r="J14" s="335">
        <v>3562</v>
      </c>
      <c r="K14" s="727">
        <v>225.96</v>
      </c>
      <c r="L14" s="463"/>
      <c r="M14" s="509"/>
      <c r="N14" s="405"/>
      <c r="AD14" s="711" t="str">
        <f t="shared" si="0"/>
        <v>Évora</v>
      </c>
      <c r="AE14" s="715">
        <f t="shared" si="1"/>
        <v>274.86</v>
      </c>
      <c r="AF14" s="715">
        <f t="shared" si="4"/>
        <v>256.49</v>
      </c>
      <c r="AG14" s="715">
        <f t="shared" si="2"/>
        <v>109.899954654575</v>
      </c>
      <c r="AH14" s="715">
        <f t="shared" si="3"/>
        <v>114.02</v>
      </c>
      <c r="AI14" s="714"/>
      <c r="AJ14" s="714"/>
      <c r="AK14" s="714"/>
      <c r="AL14" s="714"/>
      <c r="AM14" s="711" t="str">
        <f t="shared" si="5"/>
        <v>Évora</v>
      </c>
      <c r="AN14" s="716">
        <f t="shared" si="6"/>
        <v>109.899954654575</v>
      </c>
      <c r="AO14" s="716">
        <f t="shared" si="6"/>
        <v>114.02</v>
      </c>
    </row>
    <row r="15" spans="1:41" x14ac:dyDescent="0.2">
      <c r="A15" s="405"/>
      <c r="B15" s="472"/>
      <c r="C15" s="98" t="s">
        <v>56</v>
      </c>
      <c r="D15" s="413"/>
      <c r="E15" s="335">
        <v>1360</v>
      </c>
      <c r="F15" s="335">
        <v>1385</v>
      </c>
      <c r="G15" s="335">
        <v>1394</v>
      </c>
      <c r="H15" s="335">
        <v>1462</v>
      </c>
      <c r="I15" s="335">
        <v>1506</v>
      </c>
      <c r="J15" s="335">
        <v>1502</v>
      </c>
      <c r="K15" s="727">
        <v>274.86</v>
      </c>
      <c r="L15" s="463"/>
      <c r="M15" s="509"/>
      <c r="N15" s="405"/>
      <c r="AD15" s="711" t="str">
        <f t="shared" si="0"/>
        <v>Faro</v>
      </c>
      <c r="AE15" s="715">
        <f t="shared" si="1"/>
        <v>248.45</v>
      </c>
      <c r="AF15" s="715">
        <f t="shared" si="4"/>
        <v>256.49</v>
      </c>
      <c r="AG15" s="715">
        <f t="shared" si="2"/>
        <v>117.15892942488399</v>
      </c>
      <c r="AH15" s="715">
        <f t="shared" si="3"/>
        <v>114.02</v>
      </c>
      <c r="AI15" s="714"/>
      <c r="AJ15" s="714"/>
      <c r="AK15" s="714"/>
      <c r="AL15" s="714"/>
      <c r="AM15" s="711" t="str">
        <f t="shared" si="5"/>
        <v>Faro</v>
      </c>
      <c r="AN15" s="716">
        <f t="shared" si="6"/>
        <v>117.15892942488399</v>
      </c>
      <c r="AO15" s="716">
        <f t="shared" si="6"/>
        <v>114.02</v>
      </c>
    </row>
    <row r="16" spans="1:41" x14ac:dyDescent="0.2">
      <c r="A16" s="405"/>
      <c r="B16" s="472"/>
      <c r="C16" s="98" t="s">
        <v>74</v>
      </c>
      <c r="D16" s="413"/>
      <c r="E16" s="335">
        <v>2865</v>
      </c>
      <c r="F16" s="335">
        <v>2908</v>
      </c>
      <c r="G16" s="335">
        <v>2888</v>
      </c>
      <c r="H16" s="335">
        <v>3009</v>
      </c>
      <c r="I16" s="335">
        <v>2960</v>
      </c>
      <c r="J16" s="335">
        <v>2962</v>
      </c>
      <c r="K16" s="727">
        <v>248.45</v>
      </c>
      <c r="L16" s="463"/>
      <c r="M16" s="509"/>
      <c r="N16" s="405"/>
      <c r="AD16" s="711" t="str">
        <f t="shared" si="0"/>
        <v>Guarda</v>
      </c>
      <c r="AE16" s="715">
        <f t="shared" si="1"/>
        <v>255.64</v>
      </c>
      <c r="AF16" s="715">
        <f t="shared" si="4"/>
        <v>256.49</v>
      </c>
      <c r="AG16" s="715">
        <f t="shared" si="2"/>
        <v>111.64932705248999</v>
      </c>
      <c r="AH16" s="715">
        <f t="shared" si="3"/>
        <v>114.02</v>
      </c>
      <c r="AI16" s="714"/>
      <c r="AJ16" s="714"/>
      <c r="AK16" s="714"/>
      <c r="AL16" s="714"/>
      <c r="AM16" s="711" t="str">
        <f t="shared" si="5"/>
        <v>Guarda</v>
      </c>
      <c r="AN16" s="716">
        <f t="shared" si="6"/>
        <v>111.64932705248999</v>
      </c>
      <c r="AO16" s="716">
        <f t="shared" si="6"/>
        <v>114.02</v>
      </c>
    </row>
    <row r="17" spans="1:41" x14ac:dyDescent="0.2">
      <c r="A17" s="405"/>
      <c r="B17" s="472"/>
      <c r="C17" s="98" t="s">
        <v>76</v>
      </c>
      <c r="D17" s="413"/>
      <c r="E17" s="335">
        <v>1247</v>
      </c>
      <c r="F17" s="335">
        <v>1238</v>
      </c>
      <c r="G17" s="335">
        <v>1258</v>
      </c>
      <c r="H17" s="335">
        <v>1299</v>
      </c>
      <c r="I17" s="335">
        <v>1302</v>
      </c>
      <c r="J17" s="335">
        <v>1298</v>
      </c>
      <c r="K17" s="727">
        <v>255.64</v>
      </c>
      <c r="L17" s="463"/>
      <c r="M17" s="509"/>
      <c r="N17" s="405"/>
      <c r="AD17" s="711" t="str">
        <f t="shared" si="0"/>
        <v>Leiria</v>
      </c>
      <c r="AE17" s="715">
        <f t="shared" si="1"/>
        <v>243.42</v>
      </c>
      <c r="AF17" s="715">
        <f t="shared" si="4"/>
        <v>256.49</v>
      </c>
      <c r="AG17" s="715">
        <f t="shared" si="2"/>
        <v>118.12097052154201</v>
      </c>
      <c r="AH17" s="715">
        <f t="shared" si="3"/>
        <v>114.02</v>
      </c>
      <c r="AI17" s="714"/>
      <c r="AJ17" s="714"/>
      <c r="AK17" s="714"/>
      <c r="AL17" s="714"/>
      <c r="AM17" s="711" t="str">
        <f t="shared" si="5"/>
        <v>Leiria</v>
      </c>
      <c r="AN17" s="716">
        <f t="shared" si="6"/>
        <v>118.12097052154201</v>
      </c>
      <c r="AO17" s="716">
        <f t="shared" si="6"/>
        <v>114.02</v>
      </c>
    </row>
    <row r="18" spans="1:41" x14ac:dyDescent="0.2">
      <c r="A18" s="405"/>
      <c r="B18" s="472"/>
      <c r="C18" s="98" t="s">
        <v>60</v>
      </c>
      <c r="D18" s="413"/>
      <c r="E18" s="335">
        <v>2070</v>
      </c>
      <c r="F18" s="335">
        <v>2064</v>
      </c>
      <c r="G18" s="335">
        <v>2065</v>
      </c>
      <c r="H18" s="335">
        <v>2086</v>
      </c>
      <c r="I18" s="335">
        <v>2119</v>
      </c>
      <c r="J18" s="335">
        <v>2144</v>
      </c>
      <c r="K18" s="727">
        <v>243.42</v>
      </c>
      <c r="L18" s="463"/>
      <c r="M18" s="509"/>
      <c r="N18" s="405"/>
      <c r="AD18" s="711" t="str">
        <f t="shared" si="0"/>
        <v>Lisboa</v>
      </c>
      <c r="AE18" s="715">
        <f t="shared" si="1"/>
        <v>257.75</v>
      </c>
      <c r="AF18" s="715">
        <f t="shared" si="4"/>
        <v>256.49</v>
      </c>
      <c r="AG18" s="715">
        <f t="shared" si="2"/>
        <v>117.874004480385</v>
      </c>
      <c r="AH18" s="715">
        <f t="shared" si="3"/>
        <v>114.02</v>
      </c>
      <c r="AI18" s="714"/>
      <c r="AJ18" s="714"/>
      <c r="AK18" s="714"/>
      <c r="AL18" s="714"/>
      <c r="AM18" s="711" t="str">
        <f t="shared" si="5"/>
        <v>Lisboa</v>
      </c>
      <c r="AN18" s="716">
        <f t="shared" si="6"/>
        <v>117.874004480385</v>
      </c>
      <c r="AO18" s="716">
        <f t="shared" si="6"/>
        <v>114.02</v>
      </c>
    </row>
    <row r="19" spans="1:41" x14ac:dyDescent="0.2">
      <c r="A19" s="405"/>
      <c r="B19" s="472"/>
      <c r="C19" s="98" t="s">
        <v>59</v>
      </c>
      <c r="D19" s="413"/>
      <c r="E19" s="335">
        <v>16929</v>
      </c>
      <c r="F19" s="335">
        <v>16761</v>
      </c>
      <c r="G19" s="335">
        <v>16508</v>
      </c>
      <c r="H19" s="335">
        <v>16646</v>
      </c>
      <c r="I19" s="335">
        <v>16643</v>
      </c>
      <c r="J19" s="335">
        <v>16748</v>
      </c>
      <c r="K19" s="727">
        <v>257.75</v>
      </c>
      <c r="L19" s="463"/>
      <c r="M19" s="509"/>
      <c r="N19" s="405"/>
      <c r="AD19" s="711" t="str">
        <f t="shared" si="0"/>
        <v>Portalegre</v>
      </c>
      <c r="AE19" s="715">
        <f t="shared" si="1"/>
        <v>286.06</v>
      </c>
      <c r="AF19" s="715">
        <f t="shared" si="4"/>
        <v>256.49</v>
      </c>
      <c r="AG19" s="715">
        <f t="shared" si="2"/>
        <v>111.928713269409</v>
      </c>
      <c r="AH19" s="715">
        <f t="shared" si="3"/>
        <v>114.02</v>
      </c>
      <c r="AI19" s="714"/>
      <c r="AJ19" s="714"/>
      <c r="AK19" s="714"/>
      <c r="AL19" s="714"/>
      <c r="AM19" s="711" t="str">
        <f t="shared" si="5"/>
        <v>Portalegre</v>
      </c>
      <c r="AN19" s="716">
        <f t="shared" si="6"/>
        <v>111.928713269409</v>
      </c>
      <c r="AO19" s="716">
        <f t="shared" si="6"/>
        <v>114.02</v>
      </c>
    </row>
    <row r="20" spans="1:41" x14ac:dyDescent="0.2">
      <c r="A20" s="405"/>
      <c r="B20" s="472"/>
      <c r="C20" s="98" t="s">
        <v>57</v>
      </c>
      <c r="D20" s="413"/>
      <c r="E20" s="335">
        <v>1116</v>
      </c>
      <c r="F20" s="335">
        <v>1157</v>
      </c>
      <c r="G20" s="335">
        <v>1169</v>
      </c>
      <c r="H20" s="335">
        <v>1208</v>
      </c>
      <c r="I20" s="335">
        <v>1259</v>
      </c>
      <c r="J20" s="335">
        <v>1268</v>
      </c>
      <c r="K20" s="727">
        <v>286.06</v>
      </c>
      <c r="L20" s="463"/>
      <c r="M20" s="509"/>
      <c r="N20" s="405"/>
      <c r="AD20" s="711" t="str">
        <f t="shared" si="0"/>
        <v>Porto</v>
      </c>
      <c r="AE20" s="715">
        <f t="shared" si="1"/>
        <v>252.71</v>
      </c>
      <c r="AF20" s="715">
        <f t="shared" si="4"/>
        <v>256.49</v>
      </c>
      <c r="AG20" s="715">
        <f t="shared" si="2"/>
        <v>115.496527662753</v>
      </c>
      <c r="AH20" s="715">
        <f t="shared" si="3"/>
        <v>114.02</v>
      </c>
      <c r="AI20" s="714"/>
      <c r="AJ20" s="714"/>
      <c r="AK20" s="714"/>
      <c r="AL20" s="714"/>
      <c r="AM20" s="711" t="str">
        <f t="shared" si="5"/>
        <v>Porto</v>
      </c>
      <c r="AN20" s="716">
        <f t="shared" si="6"/>
        <v>115.496527662753</v>
      </c>
      <c r="AO20" s="716">
        <f t="shared" si="6"/>
        <v>114.02</v>
      </c>
    </row>
    <row r="21" spans="1:41" x14ac:dyDescent="0.2">
      <c r="A21" s="405"/>
      <c r="B21" s="472"/>
      <c r="C21" s="98" t="s">
        <v>63</v>
      </c>
      <c r="D21" s="413"/>
      <c r="E21" s="335">
        <v>27947</v>
      </c>
      <c r="F21" s="335">
        <v>27907</v>
      </c>
      <c r="G21" s="335">
        <v>27615</v>
      </c>
      <c r="H21" s="335">
        <v>27875</v>
      </c>
      <c r="I21" s="335">
        <v>28173</v>
      </c>
      <c r="J21" s="335">
        <v>28156</v>
      </c>
      <c r="K21" s="727">
        <v>252.71</v>
      </c>
      <c r="L21" s="463"/>
      <c r="M21" s="509"/>
      <c r="N21" s="405"/>
      <c r="AD21" s="711" t="str">
        <f t="shared" si="0"/>
        <v>Santarém</v>
      </c>
      <c r="AE21" s="715">
        <f t="shared" si="1"/>
        <v>257.12</v>
      </c>
      <c r="AF21" s="715">
        <f t="shared" si="4"/>
        <v>256.49</v>
      </c>
      <c r="AG21" s="715">
        <f t="shared" si="2"/>
        <v>117.359044650379</v>
      </c>
      <c r="AH21" s="715">
        <f t="shared" si="3"/>
        <v>114.02</v>
      </c>
      <c r="AI21" s="714"/>
      <c r="AJ21" s="714"/>
      <c r="AK21" s="714"/>
      <c r="AL21" s="714"/>
      <c r="AM21" s="711" t="str">
        <f t="shared" si="5"/>
        <v>Santarém</v>
      </c>
      <c r="AN21" s="716">
        <f t="shared" si="6"/>
        <v>117.359044650379</v>
      </c>
      <c r="AO21" s="716">
        <f t="shared" si="6"/>
        <v>114.02</v>
      </c>
    </row>
    <row r="22" spans="1:41" x14ac:dyDescent="0.2">
      <c r="A22" s="405"/>
      <c r="B22" s="472"/>
      <c r="C22" s="98" t="s">
        <v>79</v>
      </c>
      <c r="D22" s="413"/>
      <c r="E22" s="335">
        <v>2356</v>
      </c>
      <c r="F22" s="335">
        <v>2407</v>
      </c>
      <c r="G22" s="335">
        <v>2421</v>
      </c>
      <c r="H22" s="335">
        <v>2564</v>
      </c>
      <c r="I22" s="335">
        <v>2650</v>
      </c>
      <c r="J22" s="335">
        <v>2713</v>
      </c>
      <c r="K22" s="727">
        <v>257.12</v>
      </c>
      <c r="L22" s="463"/>
      <c r="M22" s="509"/>
      <c r="N22" s="405"/>
      <c r="AD22" s="711" t="str">
        <f t="shared" si="0"/>
        <v>Setúbal</v>
      </c>
      <c r="AE22" s="715">
        <f t="shared" si="1"/>
        <v>271.24</v>
      </c>
      <c r="AF22" s="715">
        <f t="shared" si="4"/>
        <v>256.49</v>
      </c>
      <c r="AG22" s="715">
        <f t="shared" si="2"/>
        <v>121.819026375601</v>
      </c>
      <c r="AH22" s="715">
        <f t="shared" si="3"/>
        <v>114.02</v>
      </c>
      <c r="AI22" s="714"/>
      <c r="AJ22" s="714"/>
      <c r="AK22" s="714"/>
      <c r="AL22" s="714"/>
      <c r="AM22" s="711" t="str">
        <f t="shared" si="5"/>
        <v>Setúbal</v>
      </c>
      <c r="AN22" s="716">
        <f t="shared" si="6"/>
        <v>121.819026375601</v>
      </c>
      <c r="AO22" s="716">
        <f t="shared" si="6"/>
        <v>114.02</v>
      </c>
    </row>
    <row r="23" spans="1:41" x14ac:dyDescent="0.2">
      <c r="A23" s="405"/>
      <c r="B23" s="472"/>
      <c r="C23" s="98" t="s">
        <v>58</v>
      </c>
      <c r="D23" s="413"/>
      <c r="E23" s="335">
        <v>8122</v>
      </c>
      <c r="F23" s="335">
        <v>8098</v>
      </c>
      <c r="G23" s="335">
        <v>8154</v>
      </c>
      <c r="H23" s="335">
        <v>8293</v>
      </c>
      <c r="I23" s="335">
        <v>8316</v>
      </c>
      <c r="J23" s="335">
        <v>8498</v>
      </c>
      <c r="K23" s="727">
        <v>271.24</v>
      </c>
      <c r="L23" s="463"/>
      <c r="M23" s="509"/>
      <c r="N23" s="405"/>
      <c r="AD23" s="711" t="str">
        <f t="shared" si="0"/>
        <v>Viana do Castelo</v>
      </c>
      <c r="AE23" s="715">
        <f t="shared" si="1"/>
        <v>220.57</v>
      </c>
      <c r="AF23" s="715">
        <f t="shared" si="4"/>
        <v>256.49</v>
      </c>
      <c r="AG23" s="715">
        <f t="shared" si="2"/>
        <v>118.90081463009101</v>
      </c>
      <c r="AH23" s="715">
        <f t="shared" si="3"/>
        <v>114.02</v>
      </c>
      <c r="AI23" s="714"/>
      <c r="AJ23" s="714"/>
      <c r="AK23" s="714"/>
      <c r="AL23" s="714"/>
      <c r="AM23" s="711" t="str">
        <f t="shared" si="5"/>
        <v>Viana do Castelo</v>
      </c>
      <c r="AN23" s="716">
        <f t="shared" si="6"/>
        <v>118.90081463009101</v>
      </c>
      <c r="AO23" s="716">
        <f t="shared" si="6"/>
        <v>114.02</v>
      </c>
    </row>
    <row r="24" spans="1:41" x14ac:dyDescent="0.2">
      <c r="A24" s="405"/>
      <c r="B24" s="472"/>
      <c r="C24" s="98" t="s">
        <v>65</v>
      </c>
      <c r="D24" s="413"/>
      <c r="E24" s="335">
        <v>1186</v>
      </c>
      <c r="F24" s="335">
        <v>1211</v>
      </c>
      <c r="G24" s="335">
        <v>1219</v>
      </c>
      <c r="H24" s="335">
        <v>1276</v>
      </c>
      <c r="I24" s="335">
        <v>1300</v>
      </c>
      <c r="J24" s="335">
        <v>1297</v>
      </c>
      <c r="K24" s="727">
        <v>220.57</v>
      </c>
      <c r="L24" s="463"/>
      <c r="M24" s="509"/>
      <c r="N24" s="405"/>
      <c r="AD24" s="711" t="str">
        <f t="shared" si="0"/>
        <v>Vila Real</v>
      </c>
      <c r="AE24" s="715">
        <f t="shared" si="1"/>
        <v>236.4</v>
      </c>
      <c r="AF24" s="715">
        <f t="shared" si="4"/>
        <v>256.49</v>
      </c>
      <c r="AG24" s="715">
        <f t="shared" si="2"/>
        <v>117.588171586716</v>
      </c>
      <c r="AH24" s="715">
        <f t="shared" si="3"/>
        <v>114.02</v>
      </c>
      <c r="AI24" s="714"/>
      <c r="AJ24" s="714"/>
      <c r="AK24" s="714"/>
      <c r="AL24" s="714"/>
      <c r="AM24" s="711" t="str">
        <f t="shared" si="5"/>
        <v>Vila Real</v>
      </c>
      <c r="AN24" s="716">
        <f t="shared" si="6"/>
        <v>117.588171586716</v>
      </c>
      <c r="AO24" s="716">
        <f t="shared" si="6"/>
        <v>114.02</v>
      </c>
    </row>
    <row r="25" spans="1:41" x14ac:dyDescent="0.2">
      <c r="A25" s="405"/>
      <c r="B25" s="472"/>
      <c r="C25" s="98" t="s">
        <v>67</v>
      </c>
      <c r="D25" s="413"/>
      <c r="E25" s="335">
        <v>2475</v>
      </c>
      <c r="F25" s="335">
        <v>2517</v>
      </c>
      <c r="G25" s="335">
        <v>2551</v>
      </c>
      <c r="H25" s="335">
        <v>2617</v>
      </c>
      <c r="I25" s="335">
        <v>2664</v>
      </c>
      <c r="J25" s="335">
        <v>2697</v>
      </c>
      <c r="K25" s="727">
        <v>236.4</v>
      </c>
      <c r="L25" s="463"/>
      <c r="M25" s="509"/>
      <c r="N25" s="405"/>
      <c r="AD25" s="711" t="str">
        <f t="shared" si="0"/>
        <v>Viseu</v>
      </c>
      <c r="AE25" s="715">
        <f t="shared" si="1"/>
        <v>246.38</v>
      </c>
      <c r="AF25" s="715">
        <f t="shared" si="4"/>
        <v>256.49</v>
      </c>
      <c r="AG25" s="715">
        <f t="shared" si="2"/>
        <v>114.180641077441</v>
      </c>
      <c r="AH25" s="715">
        <f t="shared" si="3"/>
        <v>114.02</v>
      </c>
      <c r="AI25" s="714"/>
      <c r="AJ25" s="714"/>
      <c r="AK25" s="714"/>
      <c r="AL25" s="714"/>
      <c r="AM25" s="711" t="str">
        <f t="shared" si="5"/>
        <v>Viseu</v>
      </c>
      <c r="AN25" s="716">
        <f t="shared" si="6"/>
        <v>114.180641077441</v>
      </c>
      <c r="AO25" s="716">
        <f t="shared" si="6"/>
        <v>114.02</v>
      </c>
    </row>
    <row r="26" spans="1:41" x14ac:dyDescent="0.2">
      <c r="A26" s="405"/>
      <c r="B26" s="472"/>
      <c r="C26" s="98" t="s">
        <v>77</v>
      </c>
      <c r="D26" s="413"/>
      <c r="E26" s="335">
        <v>3232</v>
      </c>
      <c r="F26" s="335">
        <v>3198</v>
      </c>
      <c r="G26" s="335">
        <v>3177</v>
      </c>
      <c r="H26" s="335">
        <v>3305</v>
      </c>
      <c r="I26" s="335">
        <v>3394</v>
      </c>
      <c r="J26" s="335">
        <v>3445</v>
      </c>
      <c r="K26" s="727">
        <v>246.38</v>
      </c>
      <c r="L26" s="463"/>
      <c r="M26" s="509"/>
      <c r="N26" s="405"/>
      <c r="AD26" s="711" t="str">
        <f t="shared" si="0"/>
        <v>Açores</v>
      </c>
      <c r="AE26" s="715">
        <f t="shared" si="1"/>
        <v>278.32</v>
      </c>
      <c r="AF26" s="715">
        <f t="shared" si="4"/>
        <v>256.49</v>
      </c>
      <c r="AG26" s="715">
        <f t="shared" si="2"/>
        <v>84.299845467032995</v>
      </c>
      <c r="AH26" s="715">
        <f t="shared" si="3"/>
        <v>114.02</v>
      </c>
      <c r="AI26" s="714"/>
      <c r="AJ26" s="714"/>
      <c r="AK26" s="714"/>
      <c r="AL26" s="714"/>
      <c r="AM26" s="711" t="str">
        <f t="shared" si="5"/>
        <v>Açores</v>
      </c>
      <c r="AN26" s="716">
        <f t="shared" si="6"/>
        <v>84.299845467032995</v>
      </c>
      <c r="AO26" s="716">
        <f t="shared" si="6"/>
        <v>114.02</v>
      </c>
    </row>
    <row r="27" spans="1:41" x14ac:dyDescent="0.2">
      <c r="A27" s="405"/>
      <c r="B27" s="472"/>
      <c r="C27" s="98" t="s">
        <v>131</v>
      </c>
      <c r="D27" s="413"/>
      <c r="E27" s="335">
        <v>6179</v>
      </c>
      <c r="F27" s="335">
        <v>6141</v>
      </c>
      <c r="G27" s="335">
        <v>6092</v>
      </c>
      <c r="H27" s="335">
        <v>6141</v>
      </c>
      <c r="I27" s="335">
        <v>6207</v>
      </c>
      <c r="J27" s="335">
        <v>6175</v>
      </c>
      <c r="K27" s="727">
        <v>278.32</v>
      </c>
      <c r="L27" s="463"/>
      <c r="M27" s="509"/>
      <c r="N27" s="405"/>
      <c r="AD27" s="711" t="str">
        <f t="shared" si="0"/>
        <v>Madeira</v>
      </c>
      <c r="AE27" s="715">
        <f t="shared" si="1"/>
        <v>260.82</v>
      </c>
      <c r="AF27" s="715">
        <f t="shared" si="4"/>
        <v>256.49</v>
      </c>
      <c r="AG27" s="715">
        <f t="shared" si="2"/>
        <v>111.09184750057599</v>
      </c>
      <c r="AH27" s="715">
        <f t="shared" si="3"/>
        <v>114.02</v>
      </c>
      <c r="AI27" s="714"/>
      <c r="AJ27" s="714"/>
      <c r="AK27" s="714"/>
      <c r="AL27" s="714"/>
      <c r="AM27" s="711" t="str">
        <f t="shared" si="5"/>
        <v>Madeira</v>
      </c>
      <c r="AN27" s="716">
        <f t="shared" si="6"/>
        <v>111.09184750057599</v>
      </c>
      <c r="AO27" s="716">
        <f t="shared" si="6"/>
        <v>114.02</v>
      </c>
    </row>
    <row r="28" spans="1:41" x14ac:dyDescent="0.2">
      <c r="A28" s="405"/>
      <c r="B28" s="472"/>
      <c r="C28" s="98" t="s">
        <v>132</v>
      </c>
      <c r="D28" s="413"/>
      <c r="E28" s="335">
        <v>1781</v>
      </c>
      <c r="F28" s="335">
        <v>1779</v>
      </c>
      <c r="G28" s="335">
        <v>1739</v>
      </c>
      <c r="H28" s="335">
        <v>1826</v>
      </c>
      <c r="I28" s="335">
        <v>1836</v>
      </c>
      <c r="J28" s="335">
        <v>1854</v>
      </c>
      <c r="K28" s="727">
        <v>260.82</v>
      </c>
      <c r="L28" s="463"/>
      <c r="M28" s="509"/>
      <c r="N28" s="405"/>
      <c r="AD28" s="655"/>
      <c r="AE28" s="701"/>
      <c r="AG28" s="701"/>
    </row>
    <row r="29" spans="1:41" ht="3.75" customHeight="1" x14ac:dyDescent="0.2">
      <c r="A29" s="405"/>
      <c r="B29" s="472"/>
      <c r="C29" s="98"/>
      <c r="D29" s="413"/>
      <c r="E29" s="335"/>
      <c r="F29" s="335"/>
      <c r="G29" s="335"/>
      <c r="H29" s="335"/>
      <c r="I29" s="335"/>
      <c r="J29" s="335"/>
      <c r="K29" s="336"/>
      <c r="L29" s="463"/>
      <c r="M29" s="509"/>
      <c r="N29" s="405"/>
      <c r="AD29" s="655"/>
      <c r="AE29" s="701"/>
      <c r="AG29" s="701"/>
    </row>
    <row r="30" spans="1:41" ht="15.75" customHeight="1" x14ac:dyDescent="0.2">
      <c r="A30" s="405"/>
      <c r="B30" s="472"/>
      <c r="C30" s="703"/>
      <c r="D30" s="743" t="s">
        <v>388</v>
      </c>
      <c r="E30" s="703"/>
      <c r="F30" s="703"/>
      <c r="G30" s="1532" t="s">
        <v>598</v>
      </c>
      <c r="H30" s="1532"/>
      <c r="I30" s="1532"/>
      <c r="J30" s="1532"/>
      <c r="K30" s="705"/>
      <c r="L30" s="705"/>
      <c r="M30" s="706"/>
      <c r="N30" s="405"/>
      <c r="AD30" s="655"/>
      <c r="AE30" s="701"/>
      <c r="AG30" s="701"/>
    </row>
    <row r="31" spans="1:41" x14ac:dyDescent="0.2">
      <c r="A31" s="405"/>
      <c r="B31" s="702"/>
      <c r="C31" s="703"/>
      <c r="D31" s="703"/>
      <c r="E31" s="703"/>
      <c r="F31" s="703"/>
      <c r="G31" s="703"/>
      <c r="H31" s="703"/>
      <c r="I31" s="704"/>
      <c r="J31" s="704"/>
      <c r="K31" s="705"/>
      <c r="L31" s="705"/>
      <c r="M31" s="706"/>
      <c r="N31" s="405"/>
    </row>
    <row r="32" spans="1:41" ht="12" customHeight="1" x14ac:dyDescent="0.2">
      <c r="A32" s="405"/>
      <c r="B32" s="472"/>
      <c r="C32" s="703"/>
      <c r="D32" s="703"/>
      <c r="E32" s="703"/>
      <c r="F32" s="703"/>
      <c r="G32" s="703"/>
      <c r="H32" s="703"/>
      <c r="I32" s="704"/>
      <c r="J32" s="704"/>
      <c r="K32" s="705"/>
      <c r="L32" s="705"/>
      <c r="M32" s="706"/>
      <c r="N32" s="405"/>
    </row>
    <row r="33" spans="1:41" ht="12" customHeight="1" x14ac:dyDescent="0.2">
      <c r="A33" s="405"/>
      <c r="B33" s="472"/>
      <c r="C33" s="703"/>
      <c r="D33" s="703"/>
      <c r="E33" s="703"/>
      <c r="F33" s="703"/>
      <c r="G33" s="703"/>
      <c r="H33" s="703"/>
      <c r="I33" s="704"/>
      <c r="J33" s="704"/>
      <c r="K33" s="705"/>
      <c r="L33" s="705"/>
      <c r="M33" s="706"/>
      <c r="N33" s="405"/>
    </row>
    <row r="34" spans="1:41" ht="12" customHeight="1" x14ac:dyDescent="0.2">
      <c r="A34" s="405"/>
      <c r="B34" s="472"/>
      <c r="C34" s="703"/>
      <c r="D34" s="703"/>
      <c r="E34" s="703"/>
      <c r="F34" s="703"/>
      <c r="G34" s="703"/>
      <c r="H34" s="703"/>
      <c r="I34" s="704"/>
      <c r="J34" s="704"/>
      <c r="K34" s="705"/>
      <c r="L34" s="705"/>
      <c r="M34" s="706"/>
      <c r="N34" s="405"/>
    </row>
    <row r="35" spans="1:41" ht="12" customHeight="1" x14ac:dyDescent="0.2">
      <c r="A35" s="405"/>
      <c r="B35" s="472"/>
      <c r="C35" s="703"/>
      <c r="D35" s="703"/>
      <c r="E35" s="703"/>
      <c r="F35" s="703"/>
      <c r="G35" s="703"/>
      <c r="H35" s="703"/>
      <c r="I35" s="704"/>
      <c r="J35" s="704"/>
      <c r="K35" s="705"/>
      <c r="L35" s="705"/>
      <c r="M35" s="706"/>
      <c r="N35" s="405"/>
    </row>
    <row r="36" spans="1:41" ht="27" customHeight="1" x14ac:dyDescent="0.2">
      <c r="A36" s="405"/>
      <c r="B36" s="472"/>
      <c r="C36" s="703"/>
      <c r="D36" s="703"/>
      <c r="E36" s="703"/>
      <c r="F36" s="703"/>
      <c r="G36" s="703"/>
      <c r="H36" s="703"/>
      <c r="I36" s="704"/>
      <c r="J36" s="704"/>
      <c r="K36" s="705"/>
      <c r="L36" s="705"/>
      <c r="M36" s="706"/>
      <c r="N36" s="405"/>
      <c r="AK36" s="435"/>
      <c r="AL36" s="435"/>
      <c r="AM36" s="435"/>
      <c r="AN36" s="435"/>
      <c r="AO36" s="435"/>
    </row>
    <row r="37" spans="1:41" ht="12" customHeight="1" x14ac:dyDescent="0.2">
      <c r="A37" s="405"/>
      <c r="B37" s="472"/>
      <c r="C37" s="703"/>
      <c r="D37" s="703"/>
      <c r="E37" s="703"/>
      <c r="F37" s="703"/>
      <c r="G37" s="703"/>
      <c r="H37" s="703"/>
      <c r="I37" s="704"/>
      <c r="J37" s="704"/>
      <c r="K37" s="705"/>
      <c r="L37" s="705"/>
      <c r="M37" s="706"/>
      <c r="N37" s="405"/>
      <c r="AK37" s="435"/>
      <c r="AL37" s="435"/>
      <c r="AM37" s="435"/>
      <c r="AN37" s="435"/>
      <c r="AO37" s="435"/>
    </row>
    <row r="38" spans="1:41" ht="12" customHeight="1" x14ac:dyDescent="0.2">
      <c r="A38" s="405"/>
      <c r="B38" s="472"/>
      <c r="C38" s="703"/>
      <c r="D38" s="703"/>
      <c r="E38" s="703"/>
      <c r="F38" s="703"/>
      <c r="G38" s="703"/>
      <c r="H38" s="703"/>
      <c r="I38" s="704"/>
      <c r="J38" s="704"/>
      <c r="K38" s="705"/>
      <c r="L38" s="705"/>
      <c r="M38" s="706"/>
      <c r="N38" s="405"/>
      <c r="AK38" s="435"/>
      <c r="AL38" s="435"/>
      <c r="AM38" s="435"/>
      <c r="AN38" s="435"/>
      <c r="AO38" s="435"/>
    </row>
    <row r="39" spans="1:41" ht="12" customHeight="1" x14ac:dyDescent="0.2">
      <c r="A39" s="405"/>
      <c r="B39" s="472"/>
      <c r="C39" s="707"/>
      <c r="D39" s="707"/>
      <c r="E39" s="707"/>
      <c r="F39" s="707"/>
      <c r="G39" s="707"/>
      <c r="H39" s="707"/>
      <c r="I39" s="707"/>
      <c r="J39" s="707"/>
      <c r="K39" s="708"/>
      <c r="L39" s="709"/>
      <c r="M39" s="710"/>
      <c r="N39" s="405"/>
      <c r="AK39" s="435"/>
      <c r="AL39" s="435"/>
      <c r="AM39" s="435"/>
      <c r="AN39" s="435"/>
      <c r="AO39" s="435"/>
    </row>
    <row r="40" spans="1:41" ht="3" customHeight="1" thickBot="1" x14ac:dyDescent="0.25">
      <c r="A40" s="405"/>
      <c r="B40" s="472"/>
      <c r="C40" s="463"/>
      <c r="D40" s="463"/>
      <c r="E40" s="463"/>
      <c r="F40" s="463"/>
      <c r="G40" s="463"/>
      <c r="H40" s="463"/>
      <c r="I40" s="463"/>
      <c r="J40" s="463"/>
      <c r="K40" s="656"/>
      <c r="L40" s="475"/>
      <c r="M40" s="529"/>
      <c r="N40" s="405"/>
      <c r="AK40" s="435"/>
      <c r="AL40" s="435"/>
      <c r="AM40" s="435"/>
      <c r="AN40" s="435"/>
      <c r="AO40" s="435"/>
    </row>
    <row r="41" spans="1:41" ht="13.5" customHeight="1" thickBot="1" x14ac:dyDescent="0.25">
      <c r="A41" s="405"/>
      <c r="B41" s="472"/>
      <c r="C41" s="1527" t="s">
        <v>314</v>
      </c>
      <c r="D41" s="1528"/>
      <c r="E41" s="1528"/>
      <c r="F41" s="1528"/>
      <c r="G41" s="1528"/>
      <c r="H41" s="1528"/>
      <c r="I41" s="1528"/>
      <c r="J41" s="1528"/>
      <c r="K41" s="1528"/>
      <c r="L41" s="1529"/>
      <c r="M41" s="529"/>
      <c r="N41" s="405"/>
      <c r="AK41" s="435"/>
      <c r="AL41" s="435"/>
      <c r="AM41" s="435"/>
      <c r="AN41" s="435"/>
      <c r="AO41" s="435"/>
    </row>
    <row r="42" spans="1:41" s="405" customFormat="1" ht="6.75" customHeight="1" x14ac:dyDescent="0.2">
      <c r="B42" s="472"/>
      <c r="C42" s="1418" t="s">
        <v>134</v>
      </c>
      <c r="D42" s="1418"/>
      <c r="E42" s="657"/>
      <c r="F42" s="657"/>
      <c r="G42" s="657"/>
      <c r="H42" s="657"/>
      <c r="I42" s="657"/>
      <c r="J42" s="657"/>
      <c r="K42" s="658"/>
      <c r="L42" s="658"/>
      <c r="M42" s="529"/>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35"/>
      <c r="AL42" s="435"/>
      <c r="AM42" s="435"/>
      <c r="AN42" s="435"/>
      <c r="AO42" s="435"/>
    </row>
    <row r="43" spans="1:41" ht="10.5" customHeight="1" x14ac:dyDescent="0.2">
      <c r="A43" s="405"/>
      <c r="B43" s="472"/>
      <c r="C43" s="1418"/>
      <c r="D43" s="1418"/>
      <c r="E43" s="1535">
        <v>2016</v>
      </c>
      <c r="F43" s="1535"/>
      <c r="G43" s="1535"/>
      <c r="H43" s="1535"/>
      <c r="I43" s="1535"/>
      <c r="J43" s="1535"/>
      <c r="K43" s="1530" t="str">
        <f xml:space="preserve"> CONCATENATE("valor médio de ",J7,F6)</f>
        <v>valor médio de jun.</v>
      </c>
      <c r="L43" s="423"/>
      <c r="M43" s="415"/>
      <c r="N43" s="405"/>
      <c r="AK43" s="435"/>
      <c r="AL43" s="435"/>
      <c r="AM43" s="435"/>
      <c r="AN43" s="435"/>
      <c r="AO43" s="435"/>
    </row>
    <row r="44" spans="1:41" ht="15" customHeight="1" x14ac:dyDescent="0.2">
      <c r="A44" s="405"/>
      <c r="B44" s="472"/>
      <c r="C44" s="420"/>
      <c r="D44" s="420"/>
      <c r="E44" s="722" t="str">
        <f t="shared" ref="E44:J44" si="7">+E7</f>
        <v>jan.</v>
      </c>
      <c r="F44" s="722" t="str">
        <f t="shared" si="7"/>
        <v>fev.</v>
      </c>
      <c r="G44" s="722" t="str">
        <f t="shared" si="7"/>
        <v>mar.</v>
      </c>
      <c r="H44" s="722" t="str">
        <f t="shared" si="7"/>
        <v>abr.</v>
      </c>
      <c r="I44" s="722" t="str">
        <f t="shared" si="7"/>
        <v>mai.</v>
      </c>
      <c r="J44" s="722" t="str">
        <f t="shared" si="7"/>
        <v>jun.</v>
      </c>
      <c r="K44" s="1531" t="e">
        <f xml:space="preserve"> CONCATENATE("valor médio de ",#REF!,#REF!)</f>
        <v>#REF!</v>
      </c>
      <c r="L44" s="423"/>
      <c r="M44" s="529"/>
      <c r="N44" s="405"/>
      <c r="AK44" s="435"/>
      <c r="AL44" s="435"/>
      <c r="AM44" s="435"/>
      <c r="AN44" s="435"/>
      <c r="AO44" s="435"/>
    </row>
    <row r="45" spans="1:41" s="428" customFormat="1" ht="13.5" customHeight="1" x14ac:dyDescent="0.2">
      <c r="A45" s="425"/>
      <c r="B45" s="659"/>
      <c r="C45" s="647" t="s">
        <v>68</v>
      </c>
      <c r="D45" s="496"/>
      <c r="E45" s="383">
        <v>207069</v>
      </c>
      <c r="F45" s="383">
        <v>206278</v>
      </c>
      <c r="G45" s="383">
        <v>205300</v>
      </c>
      <c r="H45" s="383">
        <v>210015</v>
      </c>
      <c r="I45" s="383">
        <v>212687</v>
      </c>
      <c r="J45" s="383">
        <v>214337</v>
      </c>
      <c r="K45" s="744">
        <v>114.02</v>
      </c>
      <c r="L45" s="338"/>
      <c r="M45" s="660"/>
      <c r="N45" s="425"/>
      <c r="O45" s="761"/>
      <c r="P45" s="760"/>
      <c r="Q45" s="761"/>
      <c r="R45" s="761"/>
      <c r="S45" s="410"/>
      <c r="T45" s="410"/>
      <c r="U45" s="410"/>
      <c r="V45" s="410"/>
      <c r="W45" s="410"/>
      <c r="X45" s="410"/>
      <c r="Y45" s="410"/>
      <c r="Z45" s="410"/>
      <c r="AA45" s="410"/>
      <c r="AB45" s="410"/>
      <c r="AC45" s="410"/>
      <c r="AD45" s="410"/>
      <c r="AE45" s="410"/>
      <c r="AF45" s="410"/>
      <c r="AG45" s="410"/>
      <c r="AH45" s="410"/>
      <c r="AI45" s="410"/>
      <c r="AJ45" s="410"/>
      <c r="AK45" s="435"/>
      <c r="AL45" s="435"/>
      <c r="AM45" s="435"/>
      <c r="AN45" s="723"/>
      <c r="AO45" s="723"/>
    </row>
    <row r="46" spans="1:41" ht="15" customHeight="1" x14ac:dyDescent="0.2">
      <c r="A46" s="405"/>
      <c r="B46" s="472"/>
      <c r="C46" s="98" t="s">
        <v>62</v>
      </c>
      <c r="D46" s="413"/>
      <c r="E46" s="335">
        <v>10239</v>
      </c>
      <c r="F46" s="335">
        <v>10284</v>
      </c>
      <c r="G46" s="335">
        <v>9931</v>
      </c>
      <c r="H46" s="335">
        <v>10419</v>
      </c>
      <c r="I46" s="335">
        <v>10588</v>
      </c>
      <c r="J46" s="335">
        <v>10692</v>
      </c>
      <c r="K46" s="728">
        <v>120.44031200373701</v>
      </c>
      <c r="L46" s="338"/>
      <c r="M46" s="529"/>
      <c r="N46" s="405"/>
      <c r="AK46" s="435"/>
      <c r="AL46" s="435"/>
      <c r="AM46" s="435"/>
      <c r="AN46" s="435"/>
      <c r="AO46" s="435"/>
    </row>
    <row r="47" spans="1:41" ht="11.65" customHeight="1" x14ac:dyDescent="0.2">
      <c r="A47" s="405"/>
      <c r="B47" s="472"/>
      <c r="C47" s="98" t="s">
        <v>55</v>
      </c>
      <c r="D47" s="413"/>
      <c r="E47" s="335">
        <v>4348</v>
      </c>
      <c r="F47" s="335">
        <v>4364</v>
      </c>
      <c r="G47" s="335">
        <v>4445</v>
      </c>
      <c r="H47" s="335">
        <v>4629</v>
      </c>
      <c r="I47" s="335">
        <v>4660</v>
      </c>
      <c r="J47" s="335">
        <v>4759</v>
      </c>
      <c r="K47" s="728">
        <v>113.01536359815</v>
      </c>
      <c r="L47" s="338"/>
      <c r="M47" s="529"/>
      <c r="N47" s="405"/>
      <c r="AK47" s="435"/>
      <c r="AL47" s="435"/>
      <c r="AM47" s="435"/>
      <c r="AN47" s="435"/>
      <c r="AO47" s="435"/>
    </row>
    <row r="48" spans="1:41" ht="11.65" customHeight="1" x14ac:dyDescent="0.2">
      <c r="A48" s="405"/>
      <c r="B48" s="472"/>
      <c r="C48" s="98" t="s">
        <v>64</v>
      </c>
      <c r="D48" s="413"/>
      <c r="E48" s="335">
        <v>6580</v>
      </c>
      <c r="F48" s="335">
        <v>6432</v>
      </c>
      <c r="G48" s="335">
        <v>6355</v>
      </c>
      <c r="H48" s="335">
        <v>6526</v>
      </c>
      <c r="I48" s="335">
        <v>6596</v>
      </c>
      <c r="J48" s="335">
        <v>6573</v>
      </c>
      <c r="K48" s="728">
        <v>118.622332063976</v>
      </c>
      <c r="L48" s="338"/>
      <c r="M48" s="529"/>
      <c r="N48" s="405"/>
      <c r="AK48" s="435"/>
      <c r="AL48" s="435"/>
      <c r="AM48" s="435"/>
      <c r="AN48" s="435"/>
      <c r="AO48" s="435"/>
    </row>
    <row r="49" spans="1:41" ht="11.65" customHeight="1" x14ac:dyDescent="0.2">
      <c r="A49" s="405"/>
      <c r="B49" s="472"/>
      <c r="C49" s="98" t="s">
        <v>66</v>
      </c>
      <c r="D49" s="413"/>
      <c r="E49" s="335">
        <v>1647</v>
      </c>
      <c r="F49" s="335">
        <v>1625</v>
      </c>
      <c r="G49" s="335">
        <v>1660</v>
      </c>
      <c r="H49" s="335">
        <v>1849</v>
      </c>
      <c r="I49" s="335">
        <v>1904</v>
      </c>
      <c r="J49" s="335">
        <v>1946</v>
      </c>
      <c r="K49" s="728">
        <v>120.564475703325</v>
      </c>
      <c r="L49" s="661"/>
      <c r="M49" s="405"/>
      <c r="N49" s="405"/>
      <c r="AK49" s="435"/>
      <c r="AL49" s="435"/>
      <c r="AM49" s="435"/>
      <c r="AN49" s="435"/>
      <c r="AO49" s="435"/>
    </row>
    <row r="50" spans="1:41" ht="11.65" customHeight="1" x14ac:dyDescent="0.2">
      <c r="A50" s="405"/>
      <c r="B50" s="472"/>
      <c r="C50" s="98" t="s">
        <v>75</v>
      </c>
      <c r="D50" s="413"/>
      <c r="E50" s="335">
        <v>3270</v>
      </c>
      <c r="F50" s="335">
        <v>3319</v>
      </c>
      <c r="G50" s="335">
        <v>3344</v>
      </c>
      <c r="H50" s="335">
        <v>3367</v>
      </c>
      <c r="I50" s="335">
        <v>3363</v>
      </c>
      <c r="J50" s="335">
        <v>3301</v>
      </c>
      <c r="K50" s="728">
        <v>115.02671509042401</v>
      </c>
      <c r="L50" s="661"/>
      <c r="M50" s="405"/>
      <c r="N50" s="405"/>
      <c r="AK50" s="435"/>
      <c r="AL50" s="435"/>
      <c r="AM50" s="435"/>
      <c r="AN50" s="435"/>
      <c r="AO50" s="435"/>
    </row>
    <row r="51" spans="1:41" ht="11.65" customHeight="1" x14ac:dyDescent="0.2">
      <c r="A51" s="405"/>
      <c r="B51" s="472"/>
      <c r="C51" s="98" t="s">
        <v>61</v>
      </c>
      <c r="D51" s="413"/>
      <c r="E51" s="335">
        <v>6169</v>
      </c>
      <c r="F51" s="335">
        <v>6114</v>
      </c>
      <c r="G51" s="335">
        <v>6144</v>
      </c>
      <c r="H51" s="335">
        <v>6359</v>
      </c>
      <c r="I51" s="335">
        <v>6476</v>
      </c>
      <c r="J51" s="335">
        <v>6432</v>
      </c>
      <c r="K51" s="728">
        <v>124.60281375890899</v>
      </c>
      <c r="L51" s="661"/>
      <c r="M51" s="405"/>
      <c r="N51" s="405"/>
      <c r="AK51" s="435"/>
      <c r="AL51" s="435"/>
      <c r="AM51" s="435"/>
      <c r="AN51" s="435"/>
      <c r="AO51" s="435"/>
    </row>
    <row r="52" spans="1:41" ht="11.65" customHeight="1" x14ac:dyDescent="0.2">
      <c r="A52" s="405"/>
      <c r="B52" s="472"/>
      <c r="C52" s="98" t="s">
        <v>56</v>
      </c>
      <c r="D52" s="413"/>
      <c r="E52" s="335">
        <v>3301</v>
      </c>
      <c r="F52" s="335">
        <v>3421</v>
      </c>
      <c r="G52" s="335">
        <v>3431</v>
      </c>
      <c r="H52" s="335">
        <v>3595</v>
      </c>
      <c r="I52" s="335">
        <v>3681</v>
      </c>
      <c r="J52" s="335">
        <v>3708</v>
      </c>
      <c r="K52" s="728">
        <v>109.899954654575</v>
      </c>
      <c r="L52" s="661"/>
      <c r="M52" s="405"/>
      <c r="N52" s="405"/>
    </row>
    <row r="53" spans="1:41" ht="11.65" customHeight="1" x14ac:dyDescent="0.2">
      <c r="A53" s="405"/>
      <c r="B53" s="472"/>
      <c r="C53" s="98" t="s">
        <v>74</v>
      </c>
      <c r="D53" s="413"/>
      <c r="E53" s="335">
        <v>5791</v>
      </c>
      <c r="F53" s="335">
        <v>5880</v>
      </c>
      <c r="G53" s="335">
        <v>5889</v>
      </c>
      <c r="H53" s="335">
        <v>6057</v>
      </c>
      <c r="I53" s="335">
        <v>6083</v>
      </c>
      <c r="J53" s="335">
        <v>6216</v>
      </c>
      <c r="K53" s="728">
        <v>117.15892942488399</v>
      </c>
      <c r="L53" s="661"/>
      <c r="M53" s="405"/>
      <c r="N53" s="405"/>
    </row>
    <row r="54" spans="1:41" ht="11.65" customHeight="1" x14ac:dyDescent="0.2">
      <c r="A54" s="405"/>
      <c r="B54" s="472"/>
      <c r="C54" s="98" t="s">
        <v>76</v>
      </c>
      <c r="D54" s="413"/>
      <c r="E54" s="335">
        <v>2737</v>
      </c>
      <c r="F54" s="335">
        <v>2716</v>
      </c>
      <c r="G54" s="335">
        <v>2766</v>
      </c>
      <c r="H54" s="335">
        <v>2901</v>
      </c>
      <c r="I54" s="335">
        <v>2935</v>
      </c>
      <c r="J54" s="335">
        <v>2949</v>
      </c>
      <c r="K54" s="728">
        <v>111.64932705248999</v>
      </c>
      <c r="L54" s="661"/>
      <c r="M54" s="405"/>
      <c r="N54" s="405"/>
    </row>
    <row r="55" spans="1:41" ht="11.65" customHeight="1" x14ac:dyDescent="0.2">
      <c r="A55" s="405"/>
      <c r="B55" s="472"/>
      <c r="C55" s="98" t="s">
        <v>60</v>
      </c>
      <c r="D55" s="413"/>
      <c r="E55" s="335">
        <v>4200</v>
      </c>
      <c r="F55" s="335">
        <v>4225</v>
      </c>
      <c r="G55" s="335">
        <v>4184</v>
      </c>
      <c r="H55" s="335">
        <v>4222</v>
      </c>
      <c r="I55" s="335">
        <v>4321</v>
      </c>
      <c r="J55" s="335">
        <v>4377</v>
      </c>
      <c r="K55" s="728">
        <v>118.12097052154201</v>
      </c>
      <c r="L55" s="661"/>
      <c r="M55" s="405"/>
      <c r="N55" s="405"/>
    </row>
    <row r="56" spans="1:41" ht="11.65" customHeight="1" x14ac:dyDescent="0.2">
      <c r="A56" s="405"/>
      <c r="B56" s="472"/>
      <c r="C56" s="98" t="s">
        <v>59</v>
      </c>
      <c r="D56" s="413"/>
      <c r="E56" s="335">
        <v>36510</v>
      </c>
      <c r="F56" s="335">
        <v>36024</v>
      </c>
      <c r="G56" s="335">
        <v>35481</v>
      </c>
      <c r="H56" s="335">
        <v>35857</v>
      </c>
      <c r="I56" s="335">
        <v>35963</v>
      </c>
      <c r="J56" s="335">
        <v>36312</v>
      </c>
      <c r="K56" s="728">
        <v>117.874004480385</v>
      </c>
      <c r="L56" s="661"/>
      <c r="M56" s="405"/>
      <c r="N56" s="405"/>
    </row>
    <row r="57" spans="1:41" ht="11.65" customHeight="1" x14ac:dyDescent="0.2">
      <c r="A57" s="405"/>
      <c r="B57" s="472"/>
      <c r="C57" s="98" t="s">
        <v>57</v>
      </c>
      <c r="D57" s="413"/>
      <c r="E57" s="335">
        <v>2758</v>
      </c>
      <c r="F57" s="335">
        <v>2820</v>
      </c>
      <c r="G57" s="335">
        <v>2955</v>
      </c>
      <c r="H57" s="335">
        <v>3038</v>
      </c>
      <c r="I57" s="335">
        <v>3098</v>
      </c>
      <c r="J57" s="335">
        <v>3191</v>
      </c>
      <c r="K57" s="728">
        <v>111.928713269409</v>
      </c>
      <c r="L57" s="661"/>
      <c r="M57" s="405"/>
      <c r="N57" s="405"/>
    </row>
    <row r="58" spans="1:41" ht="11.65" customHeight="1" x14ac:dyDescent="0.2">
      <c r="A58" s="405"/>
      <c r="B58" s="472"/>
      <c r="C58" s="98" t="s">
        <v>63</v>
      </c>
      <c r="D58" s="413"/>
      <c r="E58" s="335">
        <v>61008</v>
      </c>
      <c r="F58" s="335">
        <v>60845</v>
      </c>
      <c r="G58" s="335">
        <v>60133</v>
      </c>
      <c r="H58" s="335">
        <v>60818</v>
      </c>
      <c r="I58" s="335">
        <v>61589</v>
      </c>
      <c r="J58" s="335">
        <v>61506</v>
      </c>
      <c r="K58" s="728">
        <v>115.496527662753</v>
      </c>
      <c r="L58" s="661"/>
      <c r="M58" s="405"/>
      <c r="N58" s="405"/>
    </row>
    <row r="59" spans="1:41" ht="11.65" customHeight="1" x14ac:dyDescent="0.2">
      <c r="A59" s="405"/>
      <c r="B59" s="472"/>
      <c r="C59" s="98" t="s">
        <v>79</v>
      </c>
      <c r="D59" s="413"/>
      <c r="E59" s="335">
        <v>5217</v>
      </c>
      <c r="F59" s="335">
        <v>5299</v>
      </c>
      <c r="G59" s="335">
        <v>5326</v>
      </c>
      <c r="H59" s="335">
        <v>5589</v>
      </c>
      <c r="I59" s="335">
        <v>5739</v>
      </c>
      <c r="J59" s="335">
        <v>5866</v>
      </c>
      <c r="K59" s="728">
        <v>117.359044650379</v>
      </c>
      <c r="L59" s="661"/>
      <c r="M59" s="405"/>
      <c r="N59" s="405"/>
    </row>
    <row r="60" spans="1:41" ht="11.65" customHeight="1" x14ac:dyDescent="0.2">
      <c r="A60" s="405"/>
      <c r="B60" s="472"/>
      <c r="C60" s="98" t="s">
        <v>58</v>
      </c>
      <c r="D60" s="413"/>
      <c r="E60" s="335">
        <v>17652</v>
      </c>
      <c r="F60" s="335">
        <v>17630</v>
      </c>
      <c r="G60" s="335">
        <v>17808</v>
      </c>
      <c r="H60" s="335">
        <v>18207</v>
      </c>
      <c r="I60" s="335">
        <v>18378</v>
      </c>
      <c r="J60" s="335">
        <v>18862</v>
      </c>
      <c r="K60" s="728">
        <v>121.819026375601</v>
      </c>
      <c r="L60" s="661"/>
      <c r="M60" s="405"/>
      <c r="N60" s="405"/>
    </row>
    <row r="61" spans="1:41" ht="11.65" customHeight="1" x14ac:dyDescent="0.2">
      <c r="A61" s="405"/>
      <c r="B61" s="472"/>
      <c r="C61" s="98" t="s">
        <v>65</v>
      </c>
      <c r="D61" s="413"/>
      <c r="E61" s="335">
        <v>2130</v>
      </c>
      <c r="F61" s="335">
        <v>2187</v>
      </c>
      <c r="G61" s="335">
        <v>2214</v>
      </c>
      <c r="H61" s="335">
        <v>2329</v>
      </c>
      <c r="I61" s="335">
        <v>2390</v>
      </c>
      <c r="J61" s="335">
        <v>2390</v>
      </c>
      <c r="K61" s="728">
        <v>118.90081463009101</v>
      </c>
      <c r="L61" s="661"/>
      <c r="M61" s="405"/>
      <c r="N61" s="405"/>
    </row>
    <row r="62" spans="1:41" ht="11.65" customHeight="1" x14ac:dyDescent="0.2">
      <c r="A62" s="405"/>
      <c r="B62" s="472"/>
      <c r="C62" s="98" t="s">
        <v>67</v>
      </c>
      <c r="D62" s="413"/>
      <c r="E62" s="335">
        <v>4896</v>
      </c>
      <c r="F62" s="335">
        <v>4937</v>
      </c>
      <c r="G62" s="335">
        <v>5008</v>
      </c>
      <c r="H62" s="335">
        <v>5167</v>
      </c>
      <c r="I62" s="335">
        <v>5290</v>
      </c>
      <c r="J62" s="335">
        <v>5388</v>
      </c>
      <c r="K62" s="728">
        <v>117.588171586716</v>
      </c>
      <c r="L62" s="661"/>
      <c r="M62" s="405"/>
      <c r="N62" s="405"/>
    </row>
    <row r="63" spans="1:41" ht="11.65" customHeight="1" x14ac:dyDescent="0.2">
      <c r="A63" s="405"/>
      <c r="B63" s="472"/>
      <c r="C63" s="98" t="s">
        <v>77</v>
      </c>
      <c r="D63" s="413"/>
      <c r="E63" s="335">
        <v>6833</v>
      </c>
      <c r="F63" s="335">
        <v>6723</v>
      </c>
      <c r="G63" s="335">
        <v>6727</v>
      </c>
      <c r="H63" s="335">
        <v>7013</v>
      </c>
      <c r="I63" s="335">
        <v>7255</v>
      </c>
      <c r="J63" s="335">
        <v>7413</v>
      </c>
      <c r="K63" s="728">
        <v>114.180641077441</v>
      </c>
      <c r="L63" s="661"/>
      <c r="M63" s="405"/>
      <c r="N63" s="405"/>
    </row>
    <row r="64" spans="1:41" ht="11.25" customHeight="1" x14ac:dyDescent="0.2">
      <c r="A64" s="405"/>
      <c r="B64" s="472"/>
      <c r="C64" s="98" t="s">
        <v>131</v>
      </c>
      <c r="D64" s="413"/>
      <c r="E64" s="335">
        <v>17680</v>
      </c>
      <c r="F64" s="335">
        <v>17362</v>
      </c>
      <c r="G64" s="335">
        <v>17512</v>
      </c>
      <c r="H64" s="335">
        <v>17874</v>
      </c>
      <c r="I64" s="335">
        <v>18145</v>
      </c>
      <c r="J64" s="335">
        <v>18142</v>
      </c>
      <c r="K64" s="728">
        <v>84.299845467032995</v>
      </c>
      <c r="L64" s="661"/>
      <c r="M64" s="405"/>
      <c r="N64" s="405"/>
    </row>
    <row r="65" spans="1:15" ht="11.65" customHeight="1" x14ac:dyDescent="0.2">
      <c r="A65" s="405"/>
      <c r="B65" s="472"/>
      <c r="C65" s="98" t="s">
        <v>132</v>
      </c>
      <c r="D65" s="413"/>
      <c r="E65" s="335">
        <v>4103</v>
      </c>
      <c r="F65" s="335">
        <v>4071</v>
      </c>
      <c r="G65" s="335">
        <v>3987</v>
      </c>
      <c r="H65" s="335">
        <v>4199</v>
      </c>
      <c r="I65" s="335">
        <v>4233</v>
      </c>
      <c r="J65" s="335">
        <v>4314</v>
      </c>
      <c r="K65" s="728">
        <v>111.09184750057599</v>
      </c>
      <c r="L65" s="661"/>
      <c r="M65" s="405"/>
      <c r="N65" s="405"/>
    </row>
    <row r="66" spans="1:15" s="664" customFormat="1" ht="7.5" customHeight="1" x14ac:dyDescent="0.15">
      <c r="A66" s="662"/>
      <c r="B66" s="663"/>
      <c r="C66" s="1533" t="s">
        <v>599</v>
      </c>
      <c r="D66" s="1533"/>
      <c r="E66" s="1533"/>
      <c r="F66" s="1533"/>
      <c r="G66" s="1533"/>
      <c r="H66" s="1533"/>
      <c r="I66" s="1533"/>
      <c r="J66" s="1533"/>
      <c r="K66" s="1534"/>
      <c r="L66" s="1534"/>
      <c r="M66" s="1534"/>
      <c r="N66" s="1534"/>
      <c r="O66" s="1534"/>
    </row>
    <row r="67" spans="1:15" ht="13.5" customHeight="1" x14ac:dyDescent="0.2">
      <c r="A67" s="405"/>
      <c r="B67" s="663"/>
      <c r="C67" s="477" t="s">
        <v>441</v>
      </c>
      <c r="D67" s="413"/>
      <c r="E67" s="665"/>
      <c r="F67" s="665"/>
      <c r="G67" s="665"/>
      <c r="H67" s="665"/>
      <c r="I67" s="454" t="s">
        <v>135</v>
      </c>
      <c r="J67" s="558"/>
      <c r="K67" s="558"/>
      <c r="L67" s="558"/>
      <c r="M67" s="529"/>
      <c r="N67" s="405"/>
    </row>
    <row r="68" spans="1:15" ht="9" customHeight="1" x14ac:dyDescent="0.2">
      <c r="A68" s="405"/>
      <c r="B68" s="666"/>
      <c r="C68" s="667" t="s">
        <v>243</v>
      </c>
      <c r="D68" s="413"/>
      <c r="E68" s="665"/>
      <c r="F68" s="665"/>
      <c r="G68" s="665"/>
      <c r="H68" s="665"/>
      <c r="I68" s="668"/>
      <c r="J68" s="558"/>
      <c r="K68" s="558"/>
      <c r="L68" s="558"/>
      <c r="M68" s="529"/>
      <c r="N68" s="405"/>
    </row>
    <row r="69" spans="1:15" ht="13.5" customHeight="1" x14ac:dyDescent="0.2">
      <c r="A69" s="405"/>
      <c r="B69" s="669">
        <v>18</v>
      </c>
      <c r="C69" s="1526">
        <v>42552</v>
      </c>
      <c r="D69" s="1526"/>
      <c r="E69" s="1526"/>
      <c r="F69" s="1526"/>
      <c r="G69" s="415"/>
      <c r="H69" s="415"/>
      <c r="I69" s="415"/>
      <c r="J69" s="415"/>
      <c r="K69" s="415"/>
      <c r="L69" s="415"/>
      <c r="M69" s="415"/>
      <c r="N69" s="415"/>
    </row>
  </sheetData>
  <mergeCells count="14">
    <mergeCell ref="L1:M1"/>
    <mergeCell ref="B2:D2"/>
    <mergeCell ref="C4:L4"/>
    <mergeCell ref="C5:D6"/>
    <mergeCell ref="K6:K7"/>
    <mergeCell ref="E6:J6"/>
    <mergeCell ref="C69:F69"/>
    <mergeCell ref="C41:L41"/>
    <mergeCell ref="C42:D43"/>
    <mergeCell ref="K43:K44"/>
    <mergeCell ref="G30:J30"/>
    <mergeCell ref="C66:J66"/>
    <mergeCell ref="K66:O66"/>
    <mergeCell ref="E43:J43"/>
  </mergeCells>
  <conditionalFormatting sqref="E7:G7">
    <cfRule type="cellIs" dxfId="13" priority="6" operator="equal">
      <formula>"jan."</formula>
    </cfRule>
  </conditionalFormatting>
  <conditionalFormatting sqref="H7:J7">
    <cfRule type="cellIs" dxfId="12" priority="3" operator="equal">
      <formula>"jan."</formula>
    </cfRule>
  </conditionalFormatting>
  <conditionalFormatting sqref="E44:G44">
    <cfRule type="cellIs" dxfId="11" priority="2" operator="equal">
      <formula>"jan."</formula>
    </cfRule>
  </conditionalFormatting>
  <conditionalFormatting sqref="H44:J44">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election activeCell="F46" sqref="F46"/>
    </sheetView>
  </sheetViews>
  <sheetFormatPr defaultRowHeight="12.75" x14ac:dyDescent="0.2"/>
  <cols>
    <col min="1" max="1" width="1" style="410" customWidth="1"/>
    <col min="2" max="2" width="2.5703125" style="410" customWidth="1"/>
    <col min="3" max="3" width="1.140625" style="410" customWidth="1"/>
    <col min="4" max="4" width="25.85546875" style="410" customWidth="1"/>
    <col min="5" max="10" width="7.5703125" style="421" customWidth="1"/>
    <col min="11" max="11" width="7.5703125" style="456" customWidth="1"/>
    <col min="12" max="12" width="7.5703125" style="421" customWidth="1"/>
    <col min="13" max="13" width="7.5703125" style="456" customWidth="1"/>
    <col min="14" max="14" width="2.5703125" style="410" customWidth="1"/>
    <col min="15" max="15" width="1" style="410" customWidth="1"/>
    <col min="16" max="16384" width="9.140625" style="410"/>
  </cols>
  <sheetData>
    <row r="1" spans="1:15" ht="13.5" customHeight="1" x14ac:dyDescent="0.2">
      <c r="A1" s="405"/>
      <c r="B1" s="1416" t="s">
        <v>338</v>
      </c>
      <c r="C1" s="1416"/>
      <c r="D1" s="1416"/>
      <c r="E1" s="407"/>
      <c r="F1" s="407"/>
      <c r="G1" s="407"/>
      <c r="H1" s="407"/>
      <c r="I1" s="407"/>
      <c r="J1" s="408"/>
      <c r="K1" s="671"/>
      <c r="L1" s="671"/>
      <c r="M1" s="671"/>
      <c r="N1" s="409"/>
      <c r="O1" s="405"/>
    </row>
    <row r="2" spans="1:15" ht="6" customHeight="1" x14ac:dyDescent="0.2">
      <c r="A2" s="405"/>
      <c r="B2" s="1550"/>
      <c r="C2" s="1550"/>
      <c r="D2" s="1550"/>
      <c r="E2" s="411"/>
      <c r="F2" s="412"/>
      <c r="G2" s="412"/>
      <c r="H2" s="412"/>
      <c r="I2" s="412"/>
      <c r="J2" s="412"/>
      <c r="K2" s="413"/>
      <c r="L2" s="412"/>
      <c r="M2" s="413"/>
      <c r="N2" s="414"/>
      <c r="O2" s="405"/>
    </row>
    <row r="3" spans="1:15" ht="13.5" customHeight="1" thickBot="1" x14ac:dyDescent="0.25">
      <c r="A3" s="405"/>
      <c r="B3" s="415"/>
      <c r="C3" s="415"/>
      <c r="D3" s="415"/>
      <c r="E3" s="412"/>
      <c r="F3" s="412"/>
      <c r="G3" s="412"/>
      <c r="H3" s="412"/>
      <c r="I3" s="412" t="s">
        <v>34</v>
      </c>
      <c r="J3" s="412"/>
      <c r="K3" s="553"/>
      <c r="L3" s="412"/>
      <c r="M3" s="553" t="s">
        <v>73</v>
      </c>
      <c r="N3" s="416"/>
      <c r="O3" s="405"/>
    </row>
    <row r="4" spans="1:15" s="419" customFormat="1" ht="13.5" customHeight="1" thickBot="1" x14ac:dyDescent="0.25">
      <c r="A4" s="417"/>
      <c r="B4" s="418"/>
      <c r="C4" s="1551" t="s">
        <v>0</v>
      </c>
      <c r="D4" s="1552"/>
      <c r="E4" s="1552"/>
      <c r="F4" s="1552"/>
      <c r="G4" s="1552"/>
      <c r="H4" s="1552"/>
      <c r="I4" s="1552"/>
      <c r="J4" s="1552"/>
      <c r="K4" s="1552"/>
      <c r="L4" s="1552"/>
      <c r="M4" s="1553"/>
      <c r="N4" s="416"/>
      <c r="O4" s="405"/>
    </row>
    <row r="5" spans="1:15" ht="4.5" customHeight="1" x14ac:dyDescent="0.2">
      <c r="A5" s="405"/>
      <c r="B5" s="415"/>
      <c r="C5" s="1418" t="s">
        <v>78</v>
      </c>
      <c r="D5" s="1418"/>
      <c r="F5" s="839"/>
      <c r="G5" s="839"/>
      <c r="H5" s="839"/>
      <c r="I5" s="422"/>
      <c r="J5" s="422"/>
      <c r="K5" s="422"/>
      <c r="L5" s="422"/>
      <c r="M5" s="422"/>
      <c r="N5" s="416"/>
      <c r="O5" s="405"/>
    </row>
    <row r="6" spans="1:15" ht="12" customHeight="1" x14ac:dyDescent="0.2">
      <c r="A6" s="405"/>
      <c r="B6" s="415"/>
      <c r="C6" s="1418"/>
      <c r="D6" s="1418"/>
      <c r="E6" s="1419">
        <v>2015</v>
      </c>
      <c r="F6" s="1419"/>
      <c r="G6" s="1419"/>
      <c r="H6" s="1554">
        <v>2016</v>
      </c>
      <c r="I6" s="1419"/>
      <c r="J6" s="1419"/>
      <c r="K6" s="1419"/>
      <c r="L6" s="1419"/>
      <c r="M6" s="1419"/>
      <c r="N6" s="416"/>
      <c r="O6" s="405"/>
    </row>
    <row r="7" spans="1:15" s="419" customFormat="1" ht="12.75" customHeight="1" x14ac:dyDescent="0.2">
      <c r="A7" s="417"/>
      <c r="B7" s="418"/>
      <c r="C7" s="424"/>
      <c r="D7" s="424"/>
      <c r="E7" s="729" t="s">
        <v>96</v>
      </c>
      <c r="F7" s="811" t="s">
        <v>95</v>
      </c>
      <c r="G7" s="729" t="s">
        <v>94</v>
      </c>
      <c r="H7" s="811" t="s">
        <v>93</v>
      </c>
      <c r="I7" s="810" t="s">
        <v>104</v>
      </c>
      <c r="J7" s="811" t="s">
        <v>103</v>
      </c>
      <c r="K7" s="811" t="s">
        <v>102</v>
      </c>
      <c r="L7" s="811" t="s">
        <v>101</v>
      </c>
      <c r="M7" s="810" t="s">
        <v>100</v>
      </c>
      <c r="N7" s="416"/>
      <c r="O7" s="405"/>
    </row>
    <row r="8" spans="1:15" s="428" customFormat="1" ht="13.5" customHeight="1" x14ac:dyDescent="0.2">
      <c r="A8" s="425"/>
      <c r="B8" s="426"/>
      <c r="C8" s="1542" t="s">
        <v>136</v>
      </c>
      <c r="D8" s="1542"/>
      <c r="E8" s="427"/>
      <c r="F8" s="427"/>
      <c r="G8" s="427"/>
      <c r="H8" s="427"/>
      <c r="I8" s="427"/>
      <c r="J8" s="427"/>
      <c r="K8" s="427"/>
      <c r="L8" s="427"/>
      <c r="M8" s="427"/>
      <c r="N8" s="416"/>
      <c r="O8" s="405"/>
    </row>
    <row r="9" spans="1:15" ht="11.25" customHeight="1" x14ac:dyDescent="0.2">
      <c r="A9" s="405"/>
      <c r="B9" s="415"/>
      <c r="C9" s="98" t="s">
        <v>137</v>
      </c>
      <c r="D9" s="429"/>
      <c r="E9" s="86">
        <v>251605</v>
      </c>
      <c r="F9" s="86">
        <v>251003</v>
      </c>
      <c r="G9" s="86">
        <v>250629</v>
      </c>
      <c r="H9" s="86">
        <v>249346</v>
      </c>
      <c r="I9" s="86">
        <v>248349</v>
      </c>
      <c r="J9" s="86">
        <v>247273</v>
      </c>
      <c r="K9" s="86">
        <v>246661</v>
      </c>
      <c r="L9" s="86">
        <v>245880</v>
      </c>
      <c r="M9" s="86">
        <v>245113</v>
      </c>
      <c r="N9" s="416"/>
      <c r="O9" s="405"/>
    </row>
    <row r="10" spans="1:15" ht="11.25" customHeight="1" x14ac:dyDescent="0.2">
      <c r="A10" s="405"/>
      <c r="B10" s="415"/>
      <c r="C10" s="98"/>
      <c r="D10" s="430" t="s">
        <v>72</v>
      </c>
      <c r="E10" s="431">
        <v>131907</v>
      </c>
      <c r="F10" s="431">
        <v>131626</v>
      </c>
      <c r="G10" s="431">
        <v>131387</v>
      </c>
      <c r="H10" s="431">
        <v>130867</v>
      </c>
      <c r="I10" s="431">
        <v>130388</v>
      </c>
      <c r="J10" s="431">
        <v>129843</v>
      </c>
      <c r="K10" s="431">
        <v>129540</v>
      </c>
      <c r="L10" s="431">
        <v>129126</v>
      </c>
      <c r="M10" s="431">
        <v>128808</v>
      </c>
      <c r="N10" s="416"/>
      <c r="O10" s="405"/>
    </row>
    <row r="11" spans="1:15" ht="11.25" customHeight="1" x14ac:dyDescent="0.2">
      <c r="A11" s="405"/>
      <c r="B11" s="415"/>
      <c r="C11" s="98"/>
      <c r="D11" s="430" t="s">
        <v>71</v>
      </c>
      <c r="E11" s="431">
        <v>119698</v>
      </c>
      <c r="F11" s="431">
        <v>119377</v>
      </c>
      <c r="G11" s="431">
        <v>119242</v>
      </c>
      <c r="H11" s="431">
        <v>118479</v>
      </c>
      <c r="I11" s="431">
        <v>117961</v>
      </c>
      <c r="J11" s="431">
        <v>117430</v>
      </c>
      <c r="K11" s="431">
        <v>117121</v>
      </c>
      <c r="L11" s="431">
        <v>116754</v>
      </c>
      <c r="M11" s="431">
        <v>116305</v>
      </c>
      <c r="N11" s="416"/>
      <c r="O11" s="405"/>
    </row>
    <row r="12" spans="1:15" ht="11.25" customHeight="1" x14ac:dyDescent="0.2">
      <c r="A12" s="405"/>
      <c r="B12" s="415"/>
      <c r="C12" s="98" t="s">
        <v>138</v>
      </c>
      <c r="D12" s="429"/>
      <c r="E12" s="86">
        <v>2013554</v>
      </c>
      <c r="F12" s="86">
        <v>2016329</v>
      </c>
      <c r="G12" s="86">
        <v>2020252</v>
      </c>
      <c r="H12" s="86">
        <v>2023745</v>
      </c>
      <c r="I12" s="86">
        <v>2022894</v>
      </c>
      <c r="J12" s="86">
        <v>2023118</v>
      </c>
      <c r="K12" s="86">
        <v>2025234</v>
      </c>
      <c r="L12" s="86">
        <v>2026352</v>
      </c>
      <c r="M12" s="86">
        <v>2028882</v>
      </c>
      <c r="N12" s="416"/>
      <c r="O12" s="405"/>
    </row>
    <row r="13" spans="1:15" ht="11.25" customHeight="1" x14ac:dyDescent="0.2">
      <c r="A13" s="405"/>
      <c r="B13" s="415"/>
      <c r="C13" s="98"/>
      <c r="D13" s="430" t="s">
        <v>72</v>
      </c>
      <c r="E13" s="431">
        <v>947957</v>
      </c>
      <c r="F13" s="431">
        <v>949465</v>
      </c>
      <c r="G13" s="431">
        <v>951620</v>
      </c>
      <c r="H13" s="431">
        <v>953407</v>
      </c>
      <c r="I13" s="431">
        <v>953057</v>
      </c>
      <c r="J13" s="431">
        <v>953516</v>
      </c>
      <c r="K13" s="431">
        <v>954615</v>
      </c>
      <c r="L13" s="431">
        <v>955222</v>
      </c>
      <c r="M13" s="431">
        <v>956436</v>
      </c>
      <c r="N13" s="416"/>
      <c r="O13" s="405"/>
    </row>
    <row r="14" spans="1:15" ht="11.25" customHeight="1" x14ac:dyDescent="0.2">
      <c r="A14" s="405"/>
      <c r="B14" s="415"/>
      <c r="C14" s="98"/>
      <c r="D14" s="430" t="s">
        <v>71</v>
      </c>
      <c r="E14" s="431">
        <v>1065597</v>
      </c>
      <c r="F14" s="431">
        <v>1066864</v>
      </c>
      <c r="G14" s="431">
        <v>1068632</v>
      </c>
      <c r="H14" s="431">
        <v>1070338</v>
      </c>
      <c r="I14" s="431">
        <v>1069837</v>
      </c>
      <c r="J14" s="431">
        <v>1069602</v>
      </c>
      <c r="K14" s="431">
        <v>1070619</v>
      </c>
      <c r="L14" s="431">
        <v>1071130</v>
      </c>
      <c r="M14" s="431">
        <v>1072446</v>
      </c>
      <c r="N14" s="416"/>
      <c r="O14" s="405"/>
    </row>
    <row r="15" spans="1:15" ht="11.25" customHeight="1" x14ac:dyDescent="0.2">
      <c r="A15" s="405"/>
      <c r="B15" s="415"/>
      <c r="C15" s="98" t="s">
        <v>139</v>
      </c>
      <c r="D15" s="429"/>
      <c r="E15" s="86">
        <v>716287</v>
      </c>
      <c r="F15" s="86">
        <v>717436</v>
      </c>
      <c r="G15" s="86">
        <v>718345</v>
      </c>
      <c r="H15" s="86">
        <v>719259</v>
      </c>
      <c r="I15" s="86">
        <v>719438</v>
      </c>
      <c r="J15" s="86">
        <v>717305</v>
      </c>
      <c r="K15" s="86">
        <v>718478</v>
      </c>
      <c r="L15" s="86">
        <v>719062</v>
      </c>
      <c r="M15" s="86">
        <v>720405</v>
      </c>
      <c r="N15" s="416"/>
      <c r="O15" s="405"/>
    </row>
    <row r="16" spans="1:15" ht="11.25" customHeight="1" x14ac:dyDescent="0.2">
      <c r="A16" s="405"/>
      <c r="B16" s="415"/>
      <c r="C16" s="98"/>
      <c r="D16" s="430" t="s">
        <v>72</v>
      </c>
      <c r="E16" s="431">
        <v>131443</v>
      </c>
      <c r="F16" s="431">
        <v>131987</v>
      </c>
      <c r="G16" s="431">
        <v>132389</v>
      </c>
      <c r="H16" s="431">
        <v>132797</v>
      </c>
      <c r="I16" s="431">
        <v>132955</v>
      </c>
      <c r="J16" s="431">
        <v>132156</v>
      </c>
      <c r="K16" s="431">
        <v>132694</v>
      </c>
      <c r="L16" s="431">
        <v>133014</v>
      </c>
      <c r="M16" s="431">
        <v>133512</v>
      </c>
      <c r="N16" s="416"/>
      <c r="O16" s="405"/>
    </row>
    <row r="17" spans="1:15" ht="11.25" customHeight="1" x14ac:dyDescent="0.2">
      <c r="A17" s="405"/>
      <c r="B17" s="415"/>
      <c r="C17" s="98"/>
      <c r="D17" s="430" t="s">
        <v>71</v>
      </c>
      <c r="E17" s="431">
        <v>584844</v>
      </c>
      <c r="F17" s="431">
        <v>585449</v>
      </c>
      <c r="G17" s="431">
        <v>585956</v>
      </c>
      <c r="H17" s="431">
        <v>586462</v>
      </c>
      <c r="I17" s="431">
        <v>586483</v>
      </c>
      <c r="J17" s="431">
        <v>585149</v>
      </c>
      <c r="K17" s="431">
        <v>585784</v>
      </c>
      <c r="L17" s="431">
        <v>586048</v>
      </c>
      <c r="M17" s="431">
        <v>586893</v>
      </c>
      <c r="N17" s="416"/>
      <c r="O17" s="405"/>
    </row>
    <row r="18" spans="1:15" ht="9.75" customHeight="1" x14ac:dyDescent="0.2">
      <c r="A18" s="405"/>
      <c r="B18" s="415"/>
      <c r="C18" s="1545" t="s">
        <v>600</v>
      </c>
      <c r="D18" s="1545"/>
      <c r="E18" s="1545"/>
      <c r="F18" s="1545"/>
      <c r="G18" s="1545"/>
      <c r="H18" s="1545"/>
      <c r="I18" s="1545"/>
      <c r="J18" s="1545"/>
      <c r="K18" s="1545"/>
      <c r="L18" s="1545"/>
      <c r="M18" s="1545"/>
      <c r="N18" s="416"/>
      <c r="O18" s="89"/>
    </row>
    <row r="19" spans="1:15" ht="9" customHeight="1" thickBot="1" x14ac:dyDescent="0.25">
      <c r="A19" s="405"/>
      <c r="B19" s="415"/>
      <c r="C19" s="673"/>
      <c r="D19" s="673"/>
      <c r="E19" s="673"/>
      <c r="F19" s="673"/>
      <c r="G19" s="673"/>
      <c r="H19" s="673"/>
      <c r="I19" s="673"/>
      <c r="J19" s="673"/>
      <c r="K19" s="673"/>
      <c r="L19" s="673"/>
      <c r="M19" s="673"/>
      <c r="N19" s="416"/>
      <c r="O19" s="89"/>
    </row>
    <row r="20" spans="1:15" ht="15" customHeight="1" thickBot="1" x14ac:dyDescent="0.25">
      <c r="A20" s="405"/>
      <c r="B20" s="415"/>
      <c r="C20" s="1527" t="s">
        <v>313</v>
      </c>
      <c r="D20" s="1528"/>
      <c r="E20" s="1528"/>
      <c r="F20" s="1528"/>
      <c r="G20" s="1528"/>
      <c r="H20" s="1528"/>
      <c r="I20" s="1528"/>
      <c r="J20" s="1528"/>
      <c r="K20" s="1528"/>
      <c r="L20" s="1528"/>
      <c r="M20" s="1529"/>
      <c r="N20" s="416"/>
      <c r="O20" s="405"/>
    </row>
    <row r="21" spans="1:15" ht="9.75" customHeight="1" x14ac:dyDescent="0.2">
      <c r="A21" s="405"/>
      <c r="B21" s="415"/>
      <c r="C21" s="90" t="s">
        <v>78</v>
      </c>
      <c r="D21" s="413"/>
      <c r="E21" s="432"/>
      <c r="F21" s="432"/>
      <c r="G21" s="432"/>
      <c r="H21" s="432"/>
      <c r="I21" s="432"/>
      <c r="J21" s="432"/>
      <c r="K21" s="432"/>
      <c r="L21" s="432"/>
      <c r="M21" s="432"/>
      <c r="N21" s="416"/>
      <c r="O21" s="405"/>
    </row>
    <row r="22" spans="1:15" ht="13.5" customHeight="1" x14ac:dyDescent="0.2">
      <c r="A22" s="405"/>
      <c r="B22" s="415"/>
      <c r="C22" s="1542" t="s">
        <v>140</v>
      </c>
      <c r="D22" s="1542"/>
      <c r="E22" s="410"/>
      <c r="F22" s="427"/>
      <c r="G22" s="427"/>
      <c r="H22" s="427"/>
      <c r="I22" s="427"/>
      <c r="J22" s="427"/>
      <c r="K22" s="427"/>
      <c r="L22" s="427"/>
      <c r="M22" s="427"/>
      <c r="N22" s="416"/>
      <c r="O22" s="405"/>
    </row>
    <row r="23" spans="1:15" s="419" customFormat="1" ht="11.25" customHeight="1" x14ac:dyDescent="0.2">
      <c r="A23" s="417"/>
      <c r="B23" s="418"/>
      <c r="C23" s="91" t="s">
        <v>141</v>
      </c>
      <c r="D23" s="548"/>
      <c r="E23" s="87">
        <v>1134589</v>
      </c>
      <c r="F23" s="87">
        <v>1137118</v>
      </c>
      <c r="G23" s="87">
        <v>1134362</v>
      </c>
      <c r="H23" s="87">
        <v>1097251</v>
      </c>
      <c r="I23" s="87">
        <v>1103752</v>
      </c>
      <c r="J23" s="87">
        <v>1110519</v>
      </c>
      <c r="K23" s="87">
        <v>1114482</v>
      </c>
      <c r="L23" s="87">
        <v>1116637</v>
      </c>
      <c r="M23" s="87">
        <v>1117984</v>
      </c>
      <c r="N23" s="416"/>
      <c r="O23" s="417"/>
    </row>
    <row r="24" spans="1:15" ht="11.25" customHeight="1" x14ac:dyDescent="0.2">
      <c r="A24" s="405"/>
      <c r="B24" s="415"/>
      <c r="C24" s="1546" t="s">
        <v>353</v>
      </c>
      <c r="D24" s="1546"/>
      <c r="E24" s="87">
        <v>81043</v>
      </c>
      <c r="F24" s="87">
        <v>82053</v>
      </c>
      <c r="G24" s="87">
        <v>82645</v>
      </c>
      <c r="H24" s="87">
        <v>80144</v>
      </c>
      <c r="I24" s="87">
        <v>80886</v>
      </c>
      <c r="J24" s="87">
        <v>81562</v>
      </c>
      <c r="K24" s="87">
        <v>81962</v>
      </c>
      <c r="L24" s="87">
        <v>82279</v>
      </c>
      <c r="M24" s="87">
        <v>81583</v>
      </c>
      <c r="N24" s="433"/>
      <c r="O24" s="405"/>
    </row>
    <row r="25" spans="1:15" ht="11.25" customHeight="1" x14ac:dyDescent="0.2">
      <c r="A25" s="405"/>
      <c r="B25" s="415"/>
      <c r="C25" s="1549" t="s">
        <v>142</v>
      </c>
      <c r="D25" s="1549"/>
      <c r="E25" s="87">
        <v>1400</v>
      </c>
      <c r="F25" s="87">
        <v>1628</v>
      </c>
      <c r="G25" s="87">
        <v>2063</v>
      </c>
      <c r="H25" s="87">
        <v>3895</v>
      </c>
      <c r="I25" s="87">
        <v>4152</v>
      </c>
      <c r="J25" s="87">
        <v>5491</v>
      </c>
      <c r="K25" s="87">
        <v>5479</v>
      </c>
      <c r="L25" s="87">
        <v>5755</v>
      </c>
      <c r="M25" s="87">
        <v>6612</v>
      </c>
      <c r="N25" s="416"/>
      <c r="O25" s="435"/>
    </row>
    <row r="26" spans="1:15" ht="11.25" customHeight="1" x14ac:dyDescent="0.2">
      <c r="A26" s="405"/>
      <c r="B26" s="415"/>
      <c r="C26" s="1546" t="s">
        <v>143</v>
      </c>
      <c r="D26" s="1546"/>
      <c r="E26" s="92">
        <v>13290</v>
      </c>
      <c r="F26" s="92">
        <v>13306</v>
      </c>
      <c r="G26" s="92">
        <v>13294</v>
      </c>
      <c r="H26" s="92">
        <v>13280</v>
      </c>
      <c r="I26" s="92">
        <v>13260</v>
      </c>
      <c r="J26" s="92">
        <v>13252</v>
      </c>
      <c r="K26" s="92">
        <v>13226</v>
      </c>
      <c r="L26" s="92">
        <v>13202</v>
      </c>
      <c r="M26" s="92">
        <v>13160</v>
      </c>
      <c r="N26" s="416"/>
      <c r="O26" s="405"/>
    </row>
    <row r="27" spans="1:15" ht="11.25" customHeight="1" x14ac:dyDescent="0.2">
      <c r="A27" s="405"/>
      <c r="B27" s="415"/>
      <c r="C27" s="1546" t="s">
        <v>354</v>
      </c>
      <c r="D27" s="1546"/>
      <c r="E27" s="87">
        <v>12514</v>
      </c>
      <c r="F27" s="87">
        <v>12534</v>
      </c>
      <c r="G27" s="87">
        <v>12532</v>
      </c>
      <c r="H27" s="87">
        <v>12462</v>
      </c>
      <c r="I27" s="87">
        <v>12460</v>
      </c>
      <c r="J27" s="87">
        <v>12433</v>
      </c>
      <c r="K27" s="87">
        <v>12411</v>
      </c>
      <c r="L27" s="87">
        <v>12355</v>
      </c>
      <c r="M27" s="87">
        <v>12263</v>
      </c>
      <c r="N27" s="416"/>
      <c r="O27" s="405"/>
    </row>
    <row r="28" spans="1:15" s="440" customFormat="1" ht="9.75" customHeight="1" x14ac:dyDescent="0.2">
      <c r="A28" s="436"/>
      <c r="B28" s="437"/>
      <c r="C28" s="1545" t="s">
        <v>601</v>
      </c>
      <c r="D28" s="1545"/>
      <c r="E28" s="1545"/>
      <c r="F28" s="1545"/>
      <c r="G28" s="1545"/>
      <c r="H28" s="1545"/>
      <c r="I28" s="1545"/>
      <c r="J28" s="1545"/>
      <c r="K28" s="1545"/>
      <c r="L28" s="1545"/>
      <c r="M28" s="1545"/>
      <c r="N28" s="438"/>
      <c r="O28" s="439"/>
    </row>
    <row r="29" spans="1:15" ht="9" customHeight="1" thickBot="1" x14ac:dyDescent="0.25">
      <c r="A29" s="405"/>
      <c r="B29" s="415"/>
      <c r="C29" s="415"/>
      <c r="D29" s="415"/>
      <c r="E29" s="412"/>
      <c r="F29" s="412"/>
      <c r="G29" s="412"/>
      <c r="H29" s="412"/>
      <c r="I29" s="412"/>
      <c r="J29" s="412"/>
      <c r="K29" s="413"/>
      <c r="L29" s="412"/>
      <c r="M29" s="413"/>
      <c r="N29" s="416"/>
      <c r="O29" s="441"/>
    </row>
    <row r="30" spans="1:15" ht="13.5" customHeight="1" thickBot="1" x14ac:dyDescent="0.25">
      <c r="A30" s="405"/>
      <c r="B30" s="415"/>
      <c r="C30" s="1527" t="s">
        <v>1</v>
      </c>
      <c r="D30" s="1528"/>
      <c r="E30" s="1528"/>
      <c r="F30" s="1528"/>
      <c r="G30" s="1528"/>
      <c r="H30" s="1528"/>
      <c r="I30" s="1528"/>
      <c r="J30" s="1528"/>
      <c r="K30" s="1528"/>
      <c r="L30" s="1528"/>
      <c r="M30" s="1529"/>
      <c r="N30" s="416"/>
      <c r="O30" s="405"/>
    </row>
    <row r="31" spans="1:15" ht="9.75" customHeight="1" x14ac:dyDescent="0.2">
      <c r="A31" s="405"/>
      <c r="B31" s="415"/>
      <c r="C31" s="90" t="s">
        <v>78</v>
      </c>
      <c r="D31" s="413"/>
      <c r="E31" s="442"/>
      <c r="F31" s="442"/>
      <c r="G31" s="442"/>
      <c r="H31" s="442"/>
      <c r="I31" s="442"/>
      <c r="J31" s="442"/>
      <c r="K31" s="442"/>
      <c r="L31" s="442"/>
      <c r="M31" s="442"/>
      <c r="N31" s="416"/>
      <c r="O31" s="405"/>
    </row>
    <row r="32" spans="1:15" s="447" customFormat="1" ht="13.5" customHeight="1" x14ac:dyDescent="0.2">
      <c r="A32" s="443"/>
      <c r="B32" s="444"/>
      <c r="C32" s="1547" t="s">
        <v>333</v>
      </c>
      <c r="D32" s="1547"/>
      <c r="E32" s="445">
        <v>251331</v>
      </c>
      <c r="F32" s="445">
        <v>250555</v>
      </c>
      <c r="G32" s="445">
        <v>261004</v>
      </c>
      <c r="H32" s="445">
        <v>262148</v>
      </c>
      <c r="I32" s="445">
        <v>257228</v>
      </c>
      <c r="J32" s="445">
        <v>251016</v>
      </c>
      <c r="K32" s="445">
        <v>243321</v>
      </c>
      <c r="L32" s="445">
        <v>233879</v>
      </c>
      <c r="M32" s="445">
        <v>221673</v>
      </c>
      <c r="N32" s="446"/>
      <c r="O32" s="443"/>
    </row>
    <row r="33" spans="1:15" s="447" customFormat="1" ht="15" customHeight="1" x14ac:dyDescent="0.2">
      <c r="A33" s="443"/>
      <c r="B33" s="444"/>
      <c r="C33" s="674" t="s">
        <v>332</v>
      </c>
      <c r="D33" s="674"/>
      <c r="E33" s="87"/>
      <c r="F33" s="87"/>
      <c r="G33" s="87"/>
      <c r="H33" s="87"/>
      <c r="I33" s="87"/>
      <c r="J33" s="87"/>
      <c r="K33" s="87"/>
      <c r="L33" s="87"/>
      <c r="M33" s="87"/>
      <c r="N33" s="446"/>
      <c r="O33" s="443"/>
    </row>
    <row r="34" spans="1:15" s="419" customFormat="1" ht="12.75" customHeight="1" x14ac:dyDescent="0.2">
      <c r="A34" s="417"/>
      <c r="B34" s="418"/>
      <c r="C34" s="1548" t="s">
        <v>144</v>
      </c>
      <c r="D34" s="1548"/>
      <c r="E34" s="87">
        <v>198506</v>
      </c>
      <c r="F34" s="87">
        <v>197397</v>
      </c>
      <c r="G34" s="87">
        <v>204370</v>
      </c>
      <c r="H34" s="87">
        <v>206097</v>
      </c>
      <c r="I34" s="87">
        <v>200693</v>
      </c>
      <c r="J34" s="87">
        <v>194972</v>
      </c>
      <c r="K34" s="87">
        <v>189019</v>
      </c>
      <c r="L34" s="87">
        <v>182548</v>
      </c>
      <c r="M34" s="87">
        <v>173279</v>
      </c>
      <c r="N34" s="448"/>
      <c r="O34" s="417"/>
    </row>
    <row r="35" spans="1:15" s="419" customFormat="1" ht="23.25" customHeight="1" x14ac:dyDescent="0.2">
      <c r="A35" s="417"/>
      <c r="B35" s="418"/>
      <c r="C35" s="1548" t="s">
        <v>145</v>
      </c>
      <c r="D35" s="1548"/>
      <c r="E35" s="87">
        <v>9976</v>
      </c>
      <c r="F35" s="87">
        <v>10611</v>
      </c>
      <c r="G35" s="87">
        <v>13132</v>
      </c>
      <c r="H35" s="87">
        <v>13573</v>
      </c>
      <c r="I35" s="87">
        <v>14087</v>
      </c>
      <c r="J35" s="87">
        <v>13772</v>
      </c>
      <c r="K35" s="87">
        <v>12417</v>
      </c>
      <c r="L35" s="87">
        <v>10874</v>
      </c>
      <c r="M35" s="87">
        <v>9379</v>
      </c>
      <c r="N35" s="448"/>
      <c r="O35" s="417"/>
    </row>
    <row r="36" spans="1:15" s="419" customFormat="1" ht="21.75" customHeight="1" x14ac:dyDescent="0.2">
      <c r="A36" s="417"/>
      <c r="B36" s="418"/>
      <c r="C36" s="1548" t="s">
        <v>147</v>
      </c>
      <c r="D36" s="1548"/>
      <c r="E36" s="87">
        <v>42814</v>
      </c>
      <c r="F36" s="87">
        <v>42510</v>
      </c>
      <c r="G36" s="87">
        <v>43473</v>
      </c>
      <c r="H36" s="87">
        <v>42451</v>
      </c>
      <c r="I36" s="87">
        <v>42420</v>
      </c>
      <c r="J36" s="87">
        <v>42244</v>
      </c>
      <c r="K36" s="87">
        <v>41859</v>
      </c>
      <c r="L36" s="87">
        <v>40425</v>
      </c>
      <c r="M36" s="87">
        <v>38985</v>
      </c>
      <c r="N36" s="448"/>
      <c r="O36" s="417"/>
    </row>
    <row r="37" spans="1:15" s="419" customFormat="1" ht="20.25" customHeight="1" x14ac:dyDescent="0.2">
      <c r="A37" s="417"/>
      <c r="B37" s="418"/>
      <c r="C37" s="1548" t="s">
        <v>148</v>
      </c>
      <c r="D37" s="1548"/>
      <c r="E37" s="87">
        <v>35</v>
      </c>
      <c r="F37" s="87">
        <v>37</v>
      </c>
      <c r="G37" s="87">
        <v>29</v>
      </c>
      <c r="H37" s="87">
        <v>27</v>
      </c>
      <c r="I37" s="87">
        <v>28</v>
      </c>
      <c r="J37" s="87">
        <v>28</v>
      </c>
      <c r="K37" s="87">
        <v>26</v>
      </c>
      <c r="L37" s="87">
        <v>32</v>
      </c>
      <c r="M37" s="87">
        <v>30</v>
      </c>
      <c r="N37" s="448"/>
      <c r="O37" s="417"/>
    </row>
    <row r="38" spans="1:15" ht="15" customHeight="1" x14ac:dyDescent="0.2">
      <c r="A38" s="405"/>
      <c r="B38" s="415"/>
      <c r="C38" s="1547" t="s">
        <v>346</v>
      </c>
      <c r="D38" s="1547"/>
      <c r="E38" s="445"/>
      <c r="F38" s="445"/>
      <c r="G38" s="445"/>
      <c r="H38" s="445"/>
      <c r="I38" s="445"/>
      <c r="J38" s="445"/>
      <c r="K38" s="445"/>
      <c r="L38" s="445"/>
      <c r="M38" s="445"/>
      <c r="N38" s="416"/>
      <c r="O38" s="405"/>
    </row>
    <row r="39" spans="1:15" ht="10.5" customHeight="1" x14ac:dyDescent="0.2">
      <c r="A39" s="405"/>
      <c r="B39" s="415"/>
      <c r="C39" s="98" t="s">
        <v>62</v>
      </c>
      <c r="D39" s="144"/>
      <c r="E39" s="449">
        <v>15907</v>
      </c>
      <c r="F39" s="449">
        <v>15334</v>
      </c>
      <c r="G39" s="449">
        <v>15384</v>
      </c>
      <c r="H39" s="449">
        <v>15122</v>
      </c>
      <c r="I39" s="449">
        <v>14725</v>
      </c>
      <c r="J39" s="449">
        <v>14495</v>
      </c>
      <c r="K39" s="449">
        <v>14593</v>
      </c>
      <c r="L39" s="449">
        <v>14014</v>
      </c>
      <c r="M39" s="449">
        <v>13658</v>
      </c>
      <c r="N39" s="416"/>
      <c r="O39" s="405">
        <v>24716</v>
      </c>
    </row>
    <row r="40" spans="1:15" ht="10.5" customHeight="1" x14ac:dyDescent="0.2">
      <c r="A40" s="405"/>
      <c r="B40" s="415"/>
      <c r="C40" s="98" t="s">
        <v>55</v>
      </c>
      <c r="D40" s="144"/>
      <c r="E40" s="449">
        <v>3411</v>
      </c>
      <c r="F40" s="449">
        <v>3518</v>
      </c>
      <c r="G40" s="449">
        <v>3684</v>
      </c>
      <c r="H40" s="449">
        <v>3806</v>
      </c>
      <c r="I40" s="449">
        <v>3816</v>
      </c>
      <c r="J40" s="449">
        <v>3830</v>
      </c>
      <c r="K40" s="449">
        <v>3767</v>
      </c>
      <c r="L40" s="449">
        <v>3458</v>
      </c>
      <c r="M40" s="449">
        <v>3141</v>
      </c>
      <c r="N40" s="416"/>
      <c r="O40" s="405">
        <v>5505</v>
      </c>
    </row>
    <row r="41" spans="1:15" ht="10.5" customHeight="1" x14ac:dyDescent="0.2">
      <c r="A41" s="405"/>
      <c r="B41" s="415"/>
      <c r="C41" s="98" t="s">
        <v>64</v>
      </c>
      <c r="D41" s="144"/>
      <c r="E41" s="449">
        <v>20474</v>
      </c>
      <c r="F41" s="449">
        <v>20031</v>
      </c>
      <c r="G41" s="449">
        <v>20126</v>
      </c>
      <c r="H41" s="449">
        <v>20131</v>
      </c>
      <c r="I41" s="449">
        <v>19457</v>
      </c>
      <c r="J41" s="449">
        <v>19089</v>
      </c>
      <c r="K41" s="449">
        <v>18663</v>
      </c>
      <c r="L41" s="449">
        <v>18077</v>
      </c>
      <c r="M41" s="449">
        <v>17392</v>
      </c>
      <c r="N41" s="416"/>
      <c r="O41" s="405">
        <v>35834</v>
      </c>
    </row>
    <row r="42" spans="1:15" ht="10.5" customHeight="1" x14ac:dyDescent="0.2">
      <c r="A42" s="405"/>
      <c r="B42" s="415"/>
      <c r="C42" s="98" t="s">
        <v>66</v>
      </c>
      <c r="D42" s="144"/>
      <c r="E42" s="449">
        <v>2298</v>
      </c>
      <c r="F42" s="449">
        <v>2257</v>
      </c>
      <c r="G42" s="449">
        <v>2330</v>
      </c>
      <c r="H42" s="449">
        <v>2329</v>
      </c>
      <c r="I42" s="449">
        <v>2293</v>
      </c>
      <c r="J42" s="449">
        <v>2309</v>
      </c>
      <c r="K42" s="449">
        <v>2244</v>
      </c>
      <c r="L42" s="449">
        <v>2212</v>
      </c>
      <c r="M42" s="449">
        <v>2026</v>
      </c>
      <c r="N42" s="416"/>
      <c r="O42" s="405">
        <v>3304</v>
      </c>
    </row>
    <row r="43" spans="1:15" ht="10.5" customHeight="1" x14ac:dyDescent="0.2">
      <c r="A43" s="405"/>
      <c r="B43" s="415"/>
      <c r="C43" s="98" t="s">
        <v>75</v>
      </c>
      <c r="D43" s="144"/>
      <c r="E43" s="449">
        <v>3837</v>
      </c>
      <c r="F43" s="449">
        <v>3855</v>
      </c>
      <c r="G43" s="449">
        <v>3862</v>
      </c>
      <c r="H43" s="449">
        <v>3937</v>
      </c>
      <c r="I43" s="449">
        <v>3848</v>
      </c>
      <c r="J43" s="449">
        <v>3752</v>
      </c>
      <c r="K43" s="449">
        <v>3678</v>
      </c>
      <c r="L43" s="449">
        <v>3618</v>
      </c>
      <c r="M43" s="449">
        <v>3411</v>
      </c>
      <c r="N43" s="416"/>
      <c r="O43" s="405">
        <v>6334</v>
      </c>
    </row>
    <row r="44" spans="1:15" ht="10.5" customHeight="1" x14ac:dyDescent="0.2">
      <c r="A44" s="405"/>
      <c r="B44" s="415"/>
      <c r="C44" s="98" t="s">
        <v>61</v>
      </c>
      <c r="D44" s="144"/>
      <c r="E44" s="449">
        <v>8210</v>
      </c>
      <c r="F44" s="449">
        <v>8240</v>
      </c>
      <c r="G44" s="449">
        <v>8474</v>
      </c>
      <c r="H44" s="449">
        <v>8399</v>
      </c>
      <c r="I44" s="449">
        <v>8355</v>
      </c>
      <c r="J44" s="449">
        <v>8103</v>
      </c>
      <c r="K44" s="449">
        <v>7983</v>
      </c>
      <c r="L44" s="449">
        <v>7874</v>
      </c>
      <c r="M44" s="449">
        <v>7399</v>
      </c>
      <c r="N44" s="416"/>
      <c r="O44" s="405">
        <v>14052</v>
      </c>
    </row>
    <row r="45" spans="1:15" ht="10.5" customHeight="1" x14ac:dyDescent="0.2">
      <c r="A45" s="405"/>
      <c r="B45" s="415"/>
      <c r="C45" s="98" t="s">
        <v>56</v>
      </c>
      <c r="D45" s="144"/>
      <c r="E45" s="449">
        <v>3974</v>
      </c>
      <c r="F45" s="449">
        <v>3957</v>
      </c>
      <c r="G45" s="449">
        <v>3751</v>
      </c>
      <c r="H45" s="449">
        <v>3784</v>
      </c>
      <c r="I45" s="449">
        <v>3578</v>
      </c>
      <c r="J45" s="449">
        <v>3574</v>
      </c>
      <c r="K45" s="449">
        <v>3727</v>
      </c>
      <c r="L45" s="449">
        <v>3573</v>
      </c>
      <c r="M45" s="449">
        <v>3189</v>
      </c>
      <c r="N45" s="416"/>
      <c r="O45" s="405">
        <v>5973</v>
      </c>
    </row>
    <row r="46" spans="1:15" ht="10.5" customHeight="1" x14ac:dyDescent="0.2">
      <c r="A46" s="405"/>
      <c r="B46" s="415"/>
      <c r="C46" s="98" t="s">
        <v>74</v>
      </c>
      <c r="D46" s="144"/>
      <c r="E46" s="449">
        <v>10135</v>
      </c>
      <c r="F46" s="449">
        <v>12528</v>
      </c>
      <c r="G46" s="449">
        <v>18189</v>
      </c>
      <c r="H46" s="449">
        <v>18569</v>
      </c>
      <c r="I46" s="449">
        <v>18854</v>
      </c>
      <c r="J46" s="449">
        <v>17449</v>
      </c>
      <c r="K46" s="449">
        <v>13012</v>
      </c>
      <c r="L46" s="449">
        <v>10504</v>
      </c>
      <c r="M46" s="449">
        <v>8461</v>
      </c>
      <c r="N46" s="416"/>
      <c r="O46" s="405">
        <v>26102</v>
      </c>
    </row>
    <row r="47" spans="1:15" ht="10.5" customHeight="1" x14ac:dyDescent="0.2">
      <c r="A47" s="405"/>
      <c r="B47" s="415"/>
      <c r="C47" s="98" t="s">
        <v>76</v>
      </c>
      <c r="D47" s="144"/>
      <c r="E47" s="449">
        <v>2905</v>
      </c>
      <c r="F47" s="449">
        <v>2873</v>
      </c>
      <c r="G47" s="449">
        <v>3014</v>
      </c>
      <c r="H47" s="449">
        <v>2975</v>
      </c>
      <c r="I47" s="449">
        <v>2921</v>
      </c>
      <c r="J47" s="449">
        <v>2818</v>
      </c>
      <c r="K47" s="449">
        <v>2695</v>
      </c>
      <c r="L47" s="449">
        <v>2618</v>
      </c>
      <c r="M47" s="449">
        <v>2440</v>
      </c>
      <c r="N47" s="416"/>
      <c r="O47" s="405">
        <v>4393</v>
      </c>
    </row>
    <row r="48" spans="1:15" ht="10.5" customHeight="1" x14ac:dyDescent="0.2">
      <c r="A48" s="405"/>
      <c r="B48" s="415"/>
      <c r="C48" s="98" t="s">
        <v>60</v>
      </c>
      <c r="D48" s="144"/>
      <c r="E48" s="449">
        <v>8833</v>
      </c>
      <c r="F48" s="449">
        <v>8743</v>
      </c>
      <c r="G48" s="449">
        <v>9001</v>
      </c>
      <c r="H48" s="449">
        <v>9241</v>
      </c>
      <c r="I48" s="449">
        <v>8721</v>
      </c>
      <c r="J48" s="449">
        <v>8435</v>
      </c>
      <c r="K48" s="449">
        <v>8302</v>
      </c>
      <c r="L48" s="449">
        <v>7914</v>
      </c>
      <c r="M48" s="449">
        <v>7560</v>
      </c>
      <c r="N48" s="416"/>
      <c r="O48" s="405">
        <v>16923</v>
      </c>
    </row>
    <row r="49" spans="1:15" ht="10.5" customHeight="1" x14ac:dyDescent="0.2">
      <c r="A49" s="405"/>
      <c r="B49" s="415"/>
      <c r="C49" s="98" t="s">
        <v>59</v>
      </c>
      <c r="D49" s="144"/>
      <c r="E49" s="449">
        <v>51642</v>
      </c>
      <c r="F49" s="449">
        <v>50699</v>
      </c>
      <c r="G49" s="449">
        <v>51115</v>
      </c>
      <c r="H49" s="449">
        <v>50710</v>
      </c>
      <c r="I49" s="449">
        <v>50378</v>
      </c>
      <c r="J49" s="449">
        <v>49458</v>
      </c>
      <c r="K49" s="449">
        <v>48890</v>
      </c>
      <c r="L49" s="449">
        <v>47588</v>
      </c>
      <c r="M49" s="449">
        <v>46143</v>
      </c>
      <c r="N49" s="416"/>
      <c r="O49" s="405">
        <v>81201</v>
      </c>
    </row>
    <row r="50" spans="1:15" ht="10.5" customHeight="1" x14ac:dyDescent="0.2">
      <c r="A50" s="405"/>
      <c r="B50" s="415"/>
      <c r="C50" s="98" t="s">
        <v>57</v>
      </c>
      <c r="D50" s="144"/>
      <c r="E50" s="449">
        <v>2936</v>
      </c>
      <c r="F50" s="449">
        <v>2870</v>
      </c>
      <c r="G50" s="449">
        <v>2853</v>
      </c>
      <c r="H50" s="449">
        <v>3053</v>
      </c>
      <c r="I50" s="449">
        <v>2864</v>
      </c>
      <c r="J50" s="449">
        <v>2769</v>
      </c>
      <c r="K50" s="449">
        <v>2784</v>
      </c>
      <c r="L50" s="449">
        <v>2684</v>
      </c>
      <c r="M50" s="449">
        <v>2448</v>
      </c>
      <c r="N50" s="416"/>
      <c r="O50" s="405">
        <v>4403</v>
      </c>
    </row>
    <row r="51" spans="1:15" ht="10.5" customHeight="1" x14ac:dyDescent="0.2">
      <c r="A51" s="405"/>
      <c r="B51" s="415"/>
      <c r="C51" s="98" t="s">
        <v>63</v>
      </c>
      <c r="D51" s="144"/>
      <c r="E51" s="449">
        <v>54291</v>
      </c>
      <c r="F51" s="449">
        <v>53356</v>
      </c>
      <c r="G51" s="449">
        <v>53842</v>
      </c>
      <c r="H51" s="449">
        <v>54684</v>
      </c>
      <c r="I51" s="449">
        <v>53014</v>
      </c>
      <c r="J51" s="449">
        <v>51750</v>
      </c>
      <c r="K51" s="449">
        <v>51147</v>
      </c>
      <c r="L51" s="449">
        <v>49711</v>
      </c>
      <c r="M51" s="449">
        <v>47518</v>
      </c>
      <c r="N51" s="416"/>
      <c r="O51" s="405">
        <v>88638</v>
      </c>
    </row>
    <row r="52" spans="1:15" ht="10.5" customHeight="1" x14ac:dyDescent="0.2">
      <c r="A52" s="405"/>
      <c r="B52" s="415"/>
      <c r="C52" s="98" t="s">
        <v>79</v>
      </c>
      <c r="D52" s="144"/>
      <c r="E52" s="449">
        <v>10107</v>
      </c>
      <c r="F52" s="449">
        <v>10331</v>
      </c>
      <c r="G52" s="449">
        <v>10560</v>
      </c>
      <c r="H52" s="449">
        <v>10822</v>
      </c>
      <c r="I52" s="449">
        <v>10596</v>
      </c>
      <c r="J52" s="449">
        <v>10238</v>
      </c>
      <c r="K52" s="449">
        <v>9928</v>
      </c>
      <c r="L52" s="449">
        <v>9244</v>
      </c>
      <c r="M52" s="449">
        <v>8635</v>
      </c>
      <c r="N52" s="416"/>
      <c r="O52" s="405">
        <v>18640</v>
      </c>
    </row>
    <row r="53" spans="1:15" ht="10.5" customHeight="1" x14ac:dyDescent="0.2">
      <c r="A53" s="405"/>
      <c r="B53" s="415"/>
      <c r="C53" s="98" t="s">
        <v>58</v>
      </c>
      <c r="D53" s="144"/>
      <c r="E53" s="449">
        <v>21515</v>
      </c>
      <c r="F53" s="449">
        <v>20943</v>
      </c>
      <c r="G53" s="449">
        <v>21674</v>
      </c>
      <c r="H53" s="449">
        <v>22050</v>
      </c>
      <c r="I53" s="449">
        <v>21439</v>
      </c>
      <c r="J53" s="449">
        <v>21277</v>
      </c>
      <c r="K53" s="449">
        <v>20945</v>
      </c>
      <c r="L53" s="449">
        <v>20433</v>
      </c>
      <c r="M53" s="449">
        <v>19562</v>
      </c>
      <c r="N53" s="416"/>
      <c r="O53" s="405">
        <v>35533</v>
      </c>
    </row>
    <row r="54" spans="1:15" ht="10.5" customHeight="1" x14ac:dyDescent="0.2">
      <c r="A54" s="405"/>
      <c r="B54" s="415"/>
      <c r="C54" s="98" t="s">
        <v>65</v>
      </c>
      <c r="D54" s="144"/>
      <c r="E54" s="449">
        <v>4300</v>
      </c>
      <c r="F54" s="449">
        <v>4333</v>
      </c>
      <c r="G54" s="449">
        <v>4411</v>
      </c>
      <c r="H54" s="449">
        <v>4426</v>
      </c>
      <c r="I54" s="449">
        <v>4336</v>
      </c>
      <c r="J54" s="449">
        <v>4195</v>
      </c>
      <c r="K54" s="449">
        <v>4132</v>
      </c>
      <c r="L54" s="449">
        <v>3966</v>
      </c>
      <c r="M54" s="449">
        <v>3742</v>
      </c>
      <c r="N54" s="416"/>
      <c r="O54" s="405">
        <v>6979</v>
      </c>
    </row>
    <row r="55" spans="1:15" ht="10.5" customHeight="1" x14ac:dyDescent="0.2">
      <c r="A55" s="405"/>
      <c r="B55" s="415"/>
      <c r="C55" s="98" t="s">
        <v>67</v>
      </c>
      <c r="D55" s="144"/>
      <c r="E55" s="449">
        <v>3783</v>
      </c>
      <c r="F55" s="449">
        <v>3722</v>
      </c>
      <c r="G55" s="449">
        <v>3838</v>
      </c>
      <c r="H55" s="449">
        <v>3904</v>
      </c>
      <c r="I55" s="449">
        <v>3924</v>
      </c>
      <c r="J55" s="449">
        <v>3856</v>
      </c>
      <c r="K55" s="449">
        <v>3744</v>
      </c>
      <c r="L55" s="449">
        <v>3593</v>
      </c>
      <c r="M55" s="449">
        <v>3398</v>
      </c>
      <c r="N55" s="416"/>
      <c r="O55" s="405">
        <v>5622</v>
      </c>
    </row>
    <row r="56" spans="1:15" ht="10.5" customHeight="1" x14ac:dyDescent="0.2">
      <c r="A56" s="405"/>
      <c r="B56" s="415"/>
      <c r="C56" s="98" t="s">
        <v>77</v>
      </c>
      <c r="D56" s="144"/>
      <c r="E56" s="449">
        <v>7656</v>
      </c>
      <c r="F56" s="449">
        <v>7755</v>
      </c>
      <c r="G56" s="449">
        <v>8195</v>
      </c>
      <c r="H56" s="449">
        <v>8318</v>
      </c>
      <c r="I56" s="449">
        <v>8169</v>
      </c>
      <c r="J56" s="449">
        <v>7844</v>
      </c>
      <c r="K56" s="449">
        <v>7612</v>
      </c>
      <c r="L56" s="449">
        <v>7396</v>
      </c>
      <c r="M56" s="449">
        <v>6918</v>
      </c>
      <c r="N56" s="416"/>
      <c r="O56" s="405">
        <v>12225</v>
      </c>
    </row>
    <row r="57" spans="1:15" ht="10.5" customHeight="1" x14ac:dyDescent="0.2">
      <c r="A57" s="405"/>
      <c r="B57" s="415"/>
      <c r="C57" s="98" t="s">
        <v>131</v>
      </c>
      <c r="D57" s="144"/>
      <c r="E57" s="449">
        <v>6457</v>
      </c>
      <c r="F57" s="449">
        <v>6530</v>
      </c>
      <c r="G57" s="449">
        <v>7064</v>
      </c>
      <c r="H57" s="449">
        <v>6977</v>
      </c>
      <c r="I57" s="449">
        <v>6925</v>
      </c>
      <c r="J57" s="449">
        <v>6743</v>
      </c>
      <c r="K57" s="449">
        <v>6716</v>
      </c>
      <c r="L57" s="449">
        <v>7024</v>
      </c>
      <c r="M57" s="449">
        <v>6809</v>
      </c>
      <c r="N57" s="416"/>
      <c r="O57" s="405">
        <v>8291</v>
      </c>
    </row>
    <row r="58" spans="1:15" ht="10.5" customHeight="1" x14ac:dyDescent="0.2">
      <c r="A58" s="405"/>
      <c r="B58" s="415"/>
      <c r="C58" s="98" t="s">
        <v>132</v>
      </c>
      <c r="D58" s="144"/>
      <c r="E58" s="449">
        <v>7596</v>
      </c>
      <c r="F58" s="449">
        <v>7466</v>
      </c>
      <c r="G58" s="449">
        <v>7973</v>
      </c>
      <c r="H58" s="449">
        <v>7750</v>
      </c>
      <c r="I58" s="449">
        <v>7930</v>
      </c>
      <c r="J58" s="449">
        <v>7853</v>
      </c>
      <c r="K58" s="449">
        <v>7608</v>
      </c>
      <c r="L58" s="449">
        <v>7348</v>
      </c>
      <c r="M58" s="449">
        <v>7024</v>
      </c>
      <c r="N58" s="416"/>
      <c r="O58" s="405">
        <v>12043</v>
      </c>
    </row>
    <row r="59" spans="1:15" s="447" customFormat="1" ht="15" customHeight="1" x14ac:dyDescent="0.2">
      <c r="A59" s="443"/>
      <c r="B59" s="444"/>
      <c r="C59" s="674" t="s">
        <v>149</v>
      </c>
      <c r="D59" s="674"/>
      <c r="E59" s="445"/>
      <c r="F59" s="445"/>
      <c r="G59" s="445"/>
      <c r="H59" s="445"/>
      <c r="I59" s="445"/>
      <c r="J59" s="445"/>
      <c r="K59" s="445"/>
      <c r="L59" s="445"/>
      <c r="M59" s="445"/>
      <c r="N59" s="446"/>
      <c r="O59" s="443"/>
    </row>
    <row r="60" spans="1:15" s="419" customFormat="1" ht="13.5" customHeight="1" x14ac:dyDescent="0.2">
      <c r="A60" s="417"/>
      <c r="B60" s="418"/>
      <c r="C60" s="1548" t="s">
        <v>150</v>
      </c>
      <c r="D60" s="1548"/>
      <c r="E60" s="450">
        <v>452.48</v>
      </c>
      <c r="F60" s="450">
        <v>451.52</v>
      </c>
      <c r="G60" s="450">
        <v>450.65</v>
      </c>
      <c r="H60" s="450">
        <v>447.39</v>
      </c>
      <c r="I60" s="450">
        <v>455.86</v>
      </c>
      <c r="J60" s="450">
        <v>455.34</v>
      </c>
      <c r="K60" s="450">
        <v>450.47</v>
      </c>
      <c r="L60" s="450">
        <v>449.15</v>
      </c>
      <c r="M60" s="450">
        <v>458.62</v>
      </c>
      <c r="N60" s="448"/>
      <c r="O60" s="417">
        <v>491.25</v>
      </c>
    </row>
    <row r="61" spans="1:15" ht="9.75" customHeight="1" x14ac:dyDescent="0.2">
      <c r="A61" s="405"/>
      <c r="B61" s="415"/>
      <c r="C61" s="1545" t="s">
        <v>599</v>
      </c>
      <c r="D61" s="1545"/>
      <c r="E61" s="1545"/>
      <c r="F61" s="1545"/>
      <c r="G61" s="1545"/>
      <c r="H61" s="1545"/>
      <c r="I61" s="1545"/>
      <c r="J61" s="1545"/>
      <c r="K61" s="1545"/>
      <c r="L61" s="1545"/>
      <c r="M61" s="1545"/>
      <c r="N61" s="416"/>
      <c r="O61" s="405"/>
    </row>
    <row r="62" spans="1:15" ht="9" customHeight="1" thickBot="1" x14ac:dyDescent="0.25">
      <c r="A62" s="405"/>
      <c r="B62" s="415"/>
      <c r="C62" s="362"/>
      <c r="D62" s="362"/>
      <c r="E62" s="362"/>
      <c r="F62" s="362"/>
      <c r="G62" s="362"/>
      <c r="H62" s="362"/>
      <c r="I62" s="362"/>
      <c r="J62" s="362"/>
      <c r="K62" s="362"/>
      <c r="L62" s="362"/>
      <c r="M62" s="362"/>
      <c r="N62" s="416"/>
      <c r="O62" s="405"/>
    </row>
    <row r="63" spans="1:15" ht="13.5" customHeight="1" thickBot="1" x14ac:dyDescent="0.25">
      <c r="A63" s="405"/>
      <c r="B63" s="415"/>
      <c r="C63" s="1527" t="s">
        <v>22</v>
      </c>
      <c r="D63" s="1528"/>
      <c r="E63" s="1528"/>
      <c r="F63" s="1528"/>
      <c r="G63" s="1528"/>
      <c r="H63" s="1528"/>
      <c r="I63" s="1528"/>
      <c r="J63" s="1528"/>
      <c r="K63" s="1528"/>
      <c r="L63" s="1528"/>
      <c r="M63" s="1529"/>
      <c r="N63" s="416"/>
      <c r="O63" s="405"/>
    </row>
    <row r="64" spans="1:15" ht="9.75" customHeight="1" x14ac:dyDescent="0.2">
      <c r="A64" s="405"/>
      <c r="B64" s="415"/>
      <c r="C64" s="93" t="s">
        <v>78</v>
      </c>
      <c r="D64" s="434"/>
      <c r="E64" s="452"/>
      <c r="F64" s="452"/>
      <c r="G64" s="452"/>
      <c r="H64" s="452"/>
      <c r="I64" s="452"/>
      <c r="J64" s="452"/>
      <c r="K64" s="452"/>
      <c r="L64" s="452"/>
      <c r="M64" s="452"/>
      <c r="N64" s="416"/>
      <c r="O64" s="405"/>
    </row>
    <row r="65" spans="1:15" ht="13.5" customHeight="1" x14ac:dyDescent="0.2">
      <c r="A65" s="405"/>
      <c r="B65" s="415"/>
      <c r="C65" s="1542" t="s">
        <v>146</v>
      </c>
      <c r="D65" s="1542"/>
      <c r="E65" s="445">
        <f t="shared" ref="E65:L65" si="0">+E66+E67</f>
        <v>106822</v>
      </c>
      <c r="F65" s="445">
        <f t="shared" si="0"/>
        <v>111145</v>
      </c>
      <c r="G65" s="445">
        <f t="shared" si="0"/>
        <v>131341</v>
      </c>
      <c r="H65" s="445">
        <f t="shared" si="0"/>
        <v>95338</v>
      </c>
      <c r="I65" s="445">
        <f t="shared" si="0"/>
        <v>123675</v>
      </c>
      <c r="J65" s="445">
        <f t="shared" si="0"/>
        <v>113980</v>
      </c>
      <c r="K65" s="445">
        <f t="shared" si="0"/>
        <v>130475</v>
      </c>
      <c r="L65" s="445">
        <f t="shared" si="0"/>
        <v>111875</v>
      </c>
      <c r="M65" s="445">
        <f t="shared" ref="M65" si="1">+M66+M67</f>
        <v>111636</v>
      </c>
      <c r="N65" s="416"/>
      <c r="O65" s="405"/>
    </row>
    <row r="66" spans="1:15" ht="11.25" customHeight="1" x14ac:dyDescent="0.2">
      <c r="A66" s="405"/>
      <c r="B66" s="415"/>
      <c r="C66" s="98" t="s">
        <v>72</v>
      </c>
      <c r="D66" s="672"/>
      <c r="E66" s="449">
        <v>42458</v>
      </c>
      <c r="F66" s="449">
        <v>43479</v>
      </c>
      <c r="G66" s="449">
        <v>51540</v>
      </c>
      <c r="H66" s="449">
        <v>38053</v>
      </c>
      <c r="I66" s="449">
        <v>48146</v>
      </c>
      <c r="J66" s="449">
        <v>44835</v>
      </c>
      <c r="K66" s="449">
        <v>51345</v>
      </c>
      <c r="L66" s="449">
        <v>43860</v>
      </c>
      <c r="M66" s="449">
        <v>43625</v>
      </c>
      <c r="N66" s="416"/>
      <c r="O66" s="405"/>
    </row>
    <row r="67" spans="1:15" ht="11.25" customHeight="1" x14ac:dyDescent="0.2">
      <c r="A67" s="405"/>
      <c r="B67" s="415"/>
      <c r="C67" s="98" t="s">
        <v>71</v>
      </c>
      <c r="D67" s="672"/>
      <c r="E67" s="449">
        <v>64364</v>
      </c>
      <c r="F67" s="449">
        <v>67666</v>
      </c>
      <c r="G67" s="449">
        <v>79801</v>
      </c>
      <c r="H67" s="449">
        <v>57285</v>
      </c>
      <c r="I67" s="449">
        <v>75529</v>
      </c>
      <c r="J67" s="449">
        <v>69145</v>
      </c>
      <c r="K67" s="449">
        <v>79130</v>
      </c>
      <c r="L67" s="449">
        <v>68015</v>
      </c>
      <c r="M67" s="449">
        <v>68011</v>
      </c>
      <c r="N67" s="416"/>
      <c r="O67" s="405">
        <v>58328</v>
      </c>
    </row>
    <row r="68" spans="1:15" s="447" customFormat="1" ht="12" customHeight="1" x14ac:dyDescent="0.2">
      <c r="A68" s="443"/>
      <c r="B68" s="444"/>
      <c r="C68" s="1545" t="s">
        <v>599</v>
      </c>
      <c r="D68" s="1545"/>
      <c r="E68" s="1545"/>
      <c r="F68" s="1545"/>
      <c r="G68" s="1545"/>
      <c r="H68" s="1545"/>
      <c r="I68" s="1545"/>
      <c r="J68" s="1545"/>
      <c r="K68" s="1545"/>
      <c r="L68" s="1545"/>
      <c r="M68" s="1545"/>
      <c r="N68" s="416"/>
      <c r="O68" s="443"/>
    </row>
    <row r="69" spans="1:15" ht="13.5" customHeight="1" x14ac:dyDescent="0.2">
      <c r="A69" s="405"/>
      <c r="B69" s="415"/>
      <c r="C69" s="453" t="s">
        <v>441</v>
      </c>
      <c r="D69" s="94"/>
      <c r="E69" s="94"/>
      <c r="F69" s="94"/>
      <c r="G69" s="758" t="s">
        <v>135</v>
      </c>
      <c r="H69" s="94"/>
      <c r="I69" s="94"/>
      <c r="J69" s="94"/>
      <c r="K69" s="94"/>
      <c r="L69" s="94"/>
      <c r="M69" s="94"/>
      <c r="N69" s="416"/>
      <c r="O69" s="405"/>
    </row>
    <row r="70" spans="1:15" ht="9" customHeight="1" x14ac:dyDescent="0.2">
      <c r="A70" s="405"/>
      <c r="B70" s="415"/>
      <c r="C70" s="1543" t="s">
        <v>244</v>
      </c>
      <c r="D70" s="1543"/>
      <c r="E70" s="1543"/>
      <c r="F70" s="1543"/>
      <c r="G70" s="1543"/>
      <c r="H70" s="1543"/>
      <c r="I70" s="1543"/>
      <c r="J70" s="1543"/>
      <c r="K70" s="1543"/>
      <c r="L70" s="1543"/>
      <c r="M70" s="1543"/>
      <c r="N70" s="416"/>
      <c r="O70" s="405"/>
    </row>
    <row r="71" spans="1:15" ht="9" customHeight="1" x14ac:dyDescent="0.2">
      <c r="A71" s="405"/>
      <c r="B71" s="415"/>
      <c r="C71" s="780" t="s">
        <v>245</v>
      </c>
      <c r="D71" s="780"/>
      <c r="E71" s="780"/>
      <c r="F71" s="780"/>
      <c r="G71" s="780"/>
      <c r="H71" s="780"/>
      <c r="I71" s="780"/>
      <c r="K71" s="1543"/>
      <c r="L71" s="1543"/>
      <c r="M71" s="1543"/>
      <c r="N71" s="1544"/>
      <c r="O71" s="405"/>
    </row>
    <row r="72" spans="1:15" ht="13.5" customHeight="1" x14ac:dyDescent="0.2">
      <c r="A72" s="405"/>
      <c r="B72" s="415"/>
      <c r="C72" s="405"/>
      <c r="D72" s="405"/>
      <c r="E72" s="412"/>
      <c r="F72" s="412"/>
      <c r="G72" s="412"/>
      <c r="H72" s="412"/>
      <c r="I72" s="412"/>
      <c r="J72" s="412"/>
      <c r="K72" s="1415">
        <v>42552</v>
      </c>
      <c r="L72" s="1415"/>
      <c r="M72" s="1415"/>
      <c r="N72" s="455">
        <v>19</v>
      </c>
      <c r="O72" s="412"/>
    </row>
    <row r="73" spans="1:15" ht="13.5" customHeight="1" x14ac:dyDescent="0.2"/>
  </sheetData>
  <mergeCells count="31">
    <mergeCell ref="C25:D25"/>
    <mergeCell ref="B1:D1"/>
    <mergeCell ref="B2:D2"/>
    <mergeCell ref="C4:M4"/>
    <mergeCell ref="C5:D6"/>
    <mergeCell ref="C8:D8"/>
    <mergeCell ref="C18:M18"/>
    <mergeCell ref="C20:M20"/>
    <mergeCell ref="C22:D22"/>
    <mergeCell ref="C24:D24"/>
    <mergeCell ref="E6:G6"/>
    <mergeCell ref="H6:M6"/>
    <mergeCell ref="C61:M61"/>
    <mergeCell ref="C26:D26"/>
    <mergeCell ref="C27:D27"/>
    <mergeCell ref="C28:M28"/>
    <mergeCell ref="C30:M30"/>
    <mergeCell ref="C32:D32"/>
    <mergeCell ref="C34:D34"/>
    <mergeCell ref="C35:D35"/>
    <mergeCell ref="C36:D36"/>
    <mergeCell ref="C37:D37"/>
    <mergeCell ref="C38:D38"/>
    <mergeCell ref="C60:D60"/>
    <mergeCell ref="C63:M63"/>
    <mergeCell ref="C65:D65"/>
    <mergeCell ref="C70:M70"/>
    <mergeCell ref="K72:M72"/>
    <mergeCell ref="K71:N71"/>
    <mergeCell ref="C68:H68"/>
    <mergeCell ref="I68:M68"/>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zoomScaleNormal="100" workbookViewId="0"/>
  </sheetViews>
  <sheetFormatPr defaultRowHeight="12.75" x14ac:dyDescent="0.2"/>
  <cols>
    <col min="1" max="1" width="0.85546875" style="410" customWidth="1"/>
    <col min="2" max="2" width="2.5703125" style="410" customWidth="1"/>
    <col min="3" max="3" width="0.7109375" style="410" customWidth="1"/>
    <col min="4" max="4" width="31.7109375" style="410" customWidth="1"/>
    <col min="5" max="7" width="4.7109375" style="646" customWidth="1"/>
    <col min="8" max="11" width="4.7109375" style="556" customWidth="1"/>
    <col min="12" max="13" width="4.7109375" style="646" customWidth="1"/>
    <col min="14" max="15" width="4.7109375" style="556" customWidth="1"/>
    <col min="16" max="17" width="4.7109375" style="646" customWidth="1"/>
    <col min="18" max="18" width="2.42578125" style="676" customWidth="1"/>
    <col min="19" max="19" width="0.85546875" style="410" customWidth="1"/>
    <col min="20" max="20" width="9.140625" style="410"/>
    <col min="21" max="25" width="9.140625" style="1147"/>
    <col min="26" max="26" width="9.140625" style="471"/>
    <col min="27" max="16384" width="9.140625" style="410"/>
  </cols>
  <sheetData>
    <row r="1" spans="1:26" ht="13.5" customHeight="1" x14ac:dyDescent="0.2">
      <c r="A1" s="405"/>
      <c r="B1" s="1304"/>
      <c r="C1" s="1304"/>
      <c r="E1" s="1556" t="s">
        <v>326</v>
      </c>
      <c r="F1" s="1556"/>
      <c r="G1" s="1556"/>
      <c r="H1" s="1556"/>
      <c r="I1" s="1556"/>
      <c r="J1" s="1556"/>
      <c r="K1" s="1556"/>
      <c r="L1" s="1556"/>
      <c r="M1" s="1556"/>
      <c r="N1" s="1556"/>
      <c r="O1" s="1556"/>
      <c r="P1" s="1556"/>
      <c r="Q1" s="1556"/>
      <c r="R1" s="677"/>
      <c r="S1" s="405"/>
    </row>
    <row r="2" spans="1:26" ht="6" customHeight="1" x14ac:dyDescent="0.2">
      <c r="A2" s="405"/>
      <c r="B2" s="1305"/>
      <c r="C2" s="1306"/>
      <c r="D2" s="1306"/>
      <c r="E2" s="605"/>
      <c r="F2" s="605"/>
      <c r="G2" s="605"/>
      <c r="H2" s="606"/>
      <c r="I2" s="606"/>
      <c r="J2" s="606"/>
      <c r="K2" s="606"/>
      <c r="L2" s="605"/>
      <c r="M2" s="605"/>
      <c r="N2" s="606"/>
      <c r="O2" s="606"/>
      <c r="P2" s="605"/>
      <c r="Q2" s="605" t="s">
        <v>327</v>
      </c>
      <c r="R2" s="678"/>
      <c r="S2" s="415"/>
    </row>
    <row r="3" spans="1:26" ht="13.5" customHeight="1" thickBot="1" x14ac:dyDescent="0.25">
      <c r="A3" s="405"/>
      <c r="B3" s="472"/>
      <c r="C3" s="415"/>
      <c r="D3" s="415"/>
      <c r="E3" s="607"/>
      <c r="F3" s="607"/>
      <c r="G3" s="607"/>
      <c r="H3" s="562"/>
      <c r="I3" s="562"/>
      <c r="J3" s="562"/>
      <c r="K3" s="562"/>
      <c r="L3" s="607"/>
      <c r="M3" s="607"/>
      <c r="N3" s="562"/>
      <c r="O3" s="562"/>
      <c r="P3" s="1557" t="s">
        <v>73</v>
      </c>
      <c r="Q3" s="1557"/>
      <c r="R3" s="679"/>
      <c r="S3" s="415"/>
    </row>
    <row r="4" spans="1:26" ht="13.5" customHeight="1" thickBot="1" x14ac:dyDescent="0.25">
      <c r="A4" s="405"/>
      <c r="B4" s="472"/>
      <c r="C4" s="590" t="s">
        <v>387</v>
      </c>
      <c r="D4" s="608"/>
      <c r="E4" s="609"/>
      <c r="F4" s="609"/>
      <c r="G4" s="609"/>
      <c r="H4" s="609"/>
      <c r="I4" s="609"/>
      <c r="J4" s="609"/>
      <c r="K4" s="609"/>
      <c r="L4" s="609"/>
      <c r="M4" s="609"/>
      <c r="N4" s="609"/>
      <c r="O4" s="609"/>
      <c r="P4" s="609"/>
      <c r="Q4" s="610"/>
      <c r="R4" s="677"/>
      <c r="S4" s="88"/>
    </row>
    <row r="5" spans="1:26" s="435" customFormat="1" ht="4.5" customHeight="1" x14ac:dyDescent="0.2">
      <c r="A5" s="405"/>
      <c r="B5" s="472"/>
      <c r="C5" s="611"/>
      <c r="D5" s="611"/>
      <c r="E5" s="612"/>
      <c r="F5" s="612"/>
      <c r="G5" s="612"/>
      <c r="H5" s="612"/>
      <c r="I5" s="612"/>
      <c r="J5" s="612"/>
      <c r="K5" s="612"/>
      <c r="L5" s="612"/>
      <c r="M5" s="612"/>
      <c r="N5" s="612"/>
      <c r="O5" s="612"/>
      <c r="P5" s="612"/>
      <c r="Q5" s="612"/>
      <c r="R5" s="677"/>
      <c r="S5" s="88"/>
      <c r="T5" s="410"/>
      <c r="U5" s="1147"/>
      <c r="V5" s="1147"/>
      <c r="W5" s="1147"/>
      <c r="X5" s="1147"/>
      <c r="Y5" s="1147"/>
      <c r="Z5" s="1147"/>
    </row>
    <row r="6" spans="1:26" s="435" customFormat="1" ht="13.5" customHeight="1" x14ac:dyDescent="0.2">
      <c r="A6" s="405"/>
      <c r="B6" s="472"/>
      <c r="C6" s="611"/>
      <c r="D6" s="611"/>
      <c r="E6" s="1561">
        <v>2015</v>
      </c>
      <c r="F6" s="1561"/>
      <c r="G6" s="1561"/>
      <c r="H6" s="1561"/>
      <c r="I6" s="1561"/>
      <c r="J6" s="1561"/>
      <c r="K6" s="1561"/>
      <c r="L6" s="1500">
        <v>2016</v>
      </c>
      <c r="M6" s="1500"/>
      <c r="N6" s="1500"/>
      <c r="O6" s="1500"/>
      <c r="P6" s="1500"/>
      <c r="Q6" s="1500"/>
      <c r="R6" s="677"/>
      <c r="S6" s="88"/>
      <c r="T6" s="410"/>
      <c r="U6" s="1147"/>
      <c r="V6" s="1147"/>
      <c r="W6" s="1147"/>
      <c r="X6" s="1147"/>
      <c r="Y6" s="1147"/>
      <c r="Z6" s="1147"/>
    </row>
    <row r="7" spans="1:26" s="435" customFormat="1" ht="13.5" customHeight="1" x14ac:dyDescent="0.2">
      <c r="A7" s="405"/>
      <c r="B7" s="472"/>
      <c r="C7" s="611"/>
      <c r="D7" s="611"/>
      <c r="E7" s="745" t="s">
        <v>100</v>
      </c>
      <c r="F7" s="745" t="s">
        <v>99</v>
      </c>
      <c r="G7" s="745" t="s">
        <v>98</v>
      </c>
      <c r="H7" s="745" t="s">
        <v>97</v>
      </c>
      <c r="I7" s="745" t="s">
        <v>96</v>
      </c>
      <c r="J7" s="745" t="s">
        <v>95</v>
      </c>
      <c r="K7" s="745" t="s">
        <v>94</v>
      </c>
      <c r="L7" s="745" t="s">
        <v>93</v>
      </c>
      <c r="M7" s="745" t="s">
        <v>104</v>
      </c>
      <c r="N7" s="745" t="s">
        <v>103</v>
      </c>
      <c r="O7" s="745" t="s">
        <v>102</v>
      </c>
      <c r="P7" s="745" t="s">
        <v>101</v>
      </c>
      <c r="Q7" s="745" t="s">
        <v>100</v>
      </c>
      <c r="R7" s="677"/>
      <c r="S7" s="423"/>
      <c r="T7" s="410"/>
      <c r="U7" s="1147"/>
      <c r="V7" s="1147"/>
      <c r="W7" s="1147"/>
      <c r="X7" s="1147"/>
      <c r="Y7" s="1147"/>
      <c r="Z7" s="1147"/>
    </row>
    <row r="8" spans="1:26" s="435" customFormat="1" ht="3.75" customHeight="1" x14ac:dyDescent="0.2">
      <c r="A8" s="405"/>
      <c r="B8" s="472"/>
      <c r="C8" s="611"/>
      <c r="D8" s="611"/>
      <c r="E8" s="423"/>
      <c r="F8" s="423"/>
      <c r="G8" s="423"/>
      <c r="H8" s="423"/>
      <c r="I8" s="423"/>
      <c r="J8" s="423"/>
      <c r="K8" s="423"/>
      <c r="L8" s="423"/>
      <c r="M8" s="423"/>
      <c r="N8" s="423"/>
      <c r="O8" s="423"/>
      <c r="P8" s="423"/>
      <c r="Q8" s="423"/>
      <c r="R8" s="677"/>
      <c r="S8" s="423"/>
      <c r="T8" s="410"/>
      <c r="U8" s="1147"/>
      <c r="V8" s="1147"/>
      <c r="W8" s="1147"/>
      <c r="X8" s="1147"/>
      <c r="Y8" s="1147"/>
      <c r="Z8" s="1147"/>
    </row>
    <row r="9" spans="1:26" s="614" customFormat="1" ht="15.75" customHeight="1" x14ac:dyDescent="0.2">
      <c r="A9" s="613"/>
      <c r="B9" s="502"/>
      <c r="C9" s="1303" t="s">
        <v>311</v>
      </c>
      <c r="D9" s="1303"/>
      <c r="E9" s="357">
        <v>1.3224223112818514</v>
      </c>
      <c r="F9" s="357">
        <v>1.4005917212906562</v>
      </c>
      <c r="G9" s="357">
        <v>1.4311857335698297</v>
      </c>
      <c r="H9" s="357">
        <v>1.4355556963081655</v>
      </c>
      <c r="I9" s="357">
        <v>1.19220420532742</v>
      </c>
      <c r="J9" s="357">
        <v>0.95008976245018295</v>
      </c>
      <c r="K9" s="357">
        <v>0.71176554584189089</v>
      </c>
      <c r="L9" s="357">
        <v>0.76257992497837257</v>
      </c>
      <c r="M9" s="357">
        <v>0.78570547394770707</v>
      </c>
      <c r="N9" s="357">
        <v>0.98042109044312165</v>
      </c>
      <c r="O9" s="357">
        <v>1.1147941187166273</v>
      </c>
      <c r="P9" s="357">
        <v>1.21700784870278</v>
      </c>
      <c r="Q9" s="357">
        <v>1.2330130486112503</v>
      </c>
      <c r="R9" s="680"/>
      <c r="S9" s="394"/>
      <c r="T9" s="1622"/>
      <c r="U9" s="1648"/>
      <c r="V9" s="1648"/>
      <c r="W9" s="1648"/>
      <c r="X9" s="1648"/>
      <c r="Y9" s="1642"/>
      <c r="Z9" s="1642"/>
    </row>
    <row r="10" spans="1:26" s="614" customFormat="1" ht="15.75" customHeight="1" x14ac:dyDescent="0.2">
      <c r="A10" s="613"/>
      <c r="B10" s="502"/>
      <c r="C10" s="1303" t="s">
        <v>312</v>
      </c>
      <c r="D10" s="220"/>
      <c r="E10" s="615"/>
      <c r="F10" s="615"/>
      <c r="G10" s="615"/>
      <c r="H10" s="615"/>
      <c r="I10" s="615"/>
      <c r="J10" s="615"/>
      <c r="K10" s="615"/>
      <c r="L10" s="615"/>
      <c r="M10" s="615"/>
      <c r="N10" s="615"/>
      <c r="O10" s="615"/>
      <c r="P10" s="615"/>
      <c r="Q10" s="615"/>
      <c r="R10" s="681"/>
      <c r="S10" s="394"/>
      <c r="T10" s="1622"/>
      <c r="U10" s="1648"/>
      <c r="V10" s="1648"/>
      <c r="W10" s="1648"/>
      <c r="X10" s="1648"/>
      <c r="Y10" s="1642"/>
      <c r="Z10" s="1642"/>
    </row>
    <row r="11" spans="1:26" s="435" customFormat="1" ht="11.25" customHeight="1" x14ac:dyDescent="0.2">
      <c r="A11" s="405"/>
      <c r="B11" s="472"/>
      <c r="C11" s="415"/>
      <c r="D11" s="98" t="s">
        <v>623</v>
      </c>
      <c r="E11" s="616">
        <v>-0.37679278176388892</v>
      </c>
      <c r="F11" s="616">
        <v>-0.10611897901111104</v>
      </c>
      <c r="G11" s="616">
        <v>-0.19340871528888873</v>
      </c>
      <c r="H11" s="616">
        <v>-0.10269202406666651</v>
      </c>
      <c r="I11" s="616">
        <v>-0.86863819789999985</v>
      </c>
      <c r="J11" s="616">
        <v>-1.4138489928111111</v>
      </c>
      <c r="K11" s="616">
        <v>-1.7766430898444441</v>
      </c>
      <c r="L11" s="616">
        <v>-1.1747457713111111</v>
      </c>
      <c r="M11" s="616">
        <v>-0.87600675886666668</v>
      </c>
      <c r="N11" s="616">
        <v>-1.0917661205444444</v>
      </c>
      <c r="O11" s="616">
        <v>-1.8072660749111111</v>
      </c>
      <c r="P11" s="616">
        <v>-2.0767208458444446</v>
      </c>
      <c r="Q11" s="616">
        <v>-1.5095743140777778</v>
      </c>
      <c r="R11" s="552"/>
      <c r="S11" s="88"/>
      <c r="T11" s="1622"/>
      <c r="U11" s="1648"/>
      <c r="V11" s="1648"/>
      <c r="W11" s="1648"/>
      <c r="X11" s="1648"/>
      <c r="Y11" s="1147"/>
      <c r="Z11" s="1147"/>
    </row>
    <row r="12" spans="1:26" s="435" customFormat="1" ht="12.75" customHeight="1" x14ac:dyDescent="0.2">
      <c r="A12" s="405"/>
      <c r="B12" s="472"/>
      <c r="C12" s="415"/>
      <c r="D12" s="98" t="s">
        <v>624</v>
      </c>
      <c r="E12" s="616">
        <v>-36.570269522312508</v>
      </c>
      <c r="F12" s="616">
        <v>-36.354964127450003</v>
      </c>
      <c r="G12" s="616">
        <v>-34.372666383733332</v>
      </c>
      <c r="H12" s="616">
        <v>-33.191836193216666</v>
      </c>
      <c r="I12" s="616">
        <v>-34.067735186233335</v>
      </c>
      <c r="J12" s="616">
        <v>-35.871302118449996</v>
      </c>
      <c r="K12" s="616">
        <v>-36.399787655466668</v>
      </c>
      <c r="L12" s="616">
        <v>-34.843363003783331</v>
      </c>
      <c r="M12" s="616">
        <v>-34.073193046083333</v>
      </c>
      <c r="N12" s="616">
        <v>-32.823662777316663</v>
      </c>
      <c r="O12" s="616">
        <v>-33.07523287155</v>
      </c>
      <c r="P12" s="616">
        <v>-32.570558462433333</v>
      </c>
      <c r="Q12" s="616">
        <v>-32.745192968766673</v>
      </c>
      <c r="R12" s="552"/>
      <c r="S12" s="88"/>
      <c r="T12" s="1622"/>
      <c r="U12" s="1648"/>
      <c r="V12" s="1648"/>
      <c r="W12" s="1648"/>
      <c r="X12" s="1648"/>
      <c r="Y12" s="1147"/>
      <c r="Z12" s="1147"/>
    </row>
    <row r="13" spans="1:26" s="435" customFormat="1" ht="12" customHeight="1" x14ac:dyDescent="0.2">
      <c r="A13" s="405"/>
      <c r="B13" s="472"/>
      <c r="C13" s="415"/>
      <c r="D13" s="98" t="s">
        <v>490</v>
      </c>
      <c r="E13" s="616">
        <v>0.99298515864537018</v>
      </c>
      <c r="F13" s="616">
        <v>1.3099548704555553</v>
      </c>
      <c r="G13" s="616">
        <v>1.3328277663555552</v>
      </c>
      <c r="H13" s="616">
        <v>1.5183312043555552</v>
      </c>
      <c r="I13" s="616">
        <v>1.2557149571666666</v>
      </c>
      <c r="J13" s="616">
        <v>0.52667244098888877</v>
      </c>
      <c r="K13" s="616">
        <v>0.38379489531111105</v>
      </c>
      <c r="L13" s="616">
        <v>-0.30764528276666669</v>
      </c>
      <c r="M13" s="616">
        <v>-0.21301830933333329</v>
      </c>
      <c r="N13" s="616">
        <v>-0.50857276448888888</v>
      </c>
      <c r="O13" s="616">
        <v>0.69964303446666654</v>
      </c>
      <c r="P13" s="616">
        <v>1.7722335223999999</v>
      </c>
      <c r="Q13" s="616">
        <v>3.4020633576333332</v>
      </c>
      <c r="R13" s="552"/>
      <c r="S13" s="88"/>
      <c r="T13" s="1622"/>
      <c r="U13" s="1643"/>
      <c r="V13" s="1642"/>
      <c r="W13" s="1147"/>
      <c r="X13" s="1147"/>
      <c r="Y13" s="1147"/>
      <c r="Z13" s="1147"/>
    </row>
    <row r="14" spans="1:26" s="435" customFormat="1" ht="12" customHeight="1" x14ac:dyDescent="0.2">
      <c r="A14" s="405"/>
      <c r="B14" s="472"/>
      <c r="C14" s="415"/>
      <c r="D14" s="98" t="s">
        <v>152</v>
      </c>
      <c r="E14" s="616">
        <v>10.721493548666666</v>
      </c>
      <c r="F14" s="616">
        <v>10.299208877333335</v>
      </c>
      <c r="G14" s="616">
        <v>10.582337600666667</v>
      </c>
      <c r="H14" s="616">
        <v>10.037158844333334</v>
      </c>
      <c r="I14" s="616">
        <v>9.0281058567777777</v>
      </c>
      <c r="J14" s="616">
        <v>8.2216205507777786</v>
      </c>
      <c r="K14" s="616">
        <v>6.8173745482222223</v>
      </c>
      <c r="L14" s="616">
        <v>5.8742971318888886</v>
      </c>
      <c r="M14" s="616">
        <v>5.2055587148888893</v>
      </c>
      <c r="N14" s="616">
        <v>5.9322632686666665</v>
      </c>
      <c r="O14" s="616">
        <v>8.5621117784444447</v>
      </c>
      <c r="P14" s="616">
        <v>7.745382525666666</v>
      </c>
      <c r="Q14" s="616">
        <v>7.5636415947777769</v>
      </c>
      <c r="R14" s="552"/>
      <c r="S14" s="88"/>
      <c r="T14" s="1622"/>
      <c r="U14" s="1643"/>
      <c r="V14" s="1642"/>
      <c r="W14" s="1147"/>
      <c r="X14" s="1147"/>
      <c r="Y14" s="1147"/>
      <c r="Z14" s="1147"/>
    </row>
    <row r="15" spans="1:26" s="435" customFormat="1" ht="10.5" customHeight="1" x14ac:dyDescent="0.2">
      <c r="A15" s="405"/>
      <c r="B15" s="472"/>
      <c r="C15" s="415"/>
      <c r="D15" s="175"/>
      <c r="E15" s="617"/>
      <c r="F15" s="617"/>
      <c r="G15" s="617"/>
      <c r="H15" s="617"/>
      <c r="I15" s="617"/>
      <c r="J15" s="617"/>
      <c r="K15" s="617"/>
      <c r="L15" s="617"/>
      <c r="M15" s="617"/>
      <c r="N15" s="617"/>
      <c r="O15" s="617"/>
      <c r="P15" s="617"/>
      <c r="Q15" s="617"/>
      <c r="R15" s="552"/>
      <c r="S15" s="88"/>
      <c r="T15" s="1622"/>
      <c r="U15" s="1643"/>
      <c r="V15" s="1642"/>
      <c r="W15" s="1147"/>
      <c r="X15" s="1147"/>
      <c r="Y15" s="1147"/>
      <c r="Z15" s="1147"/>
    </row>
    <row r="16" spans="1:26" s="435" customFormat="1" ht="10.5" customHeight="1" x14ac:dyDescent="0.2">
      <c r="A16" s="405"/>
      <c r="B16" s="472"/>
      <c r="C16" s="415"/>
      <c r="D16" s="175"/>
      <c r="E16" s="617"/>
      <c r="F16" s="617"/>
      <c r="G16" s="617"/>
      <c r="H16" s="617"/>
      <c r="I16" s="617"/>
      <c r="J16" s="617"/>
      <c r="K16" s="617"/>
      <c r="L16" s="617"/>
      <c r="M16" s="617"/>
      <c r="N16" s="617"/>
      <c r="O16" s="617"/>
      <c r="P16" s="617"/>
      <c r="Q16" s="617"/>
      <c r="R16" s="552"/>
      <c r="S16" s="88"/>
      <c r="T16" s="410"/>
      <c r="U16" s="1147"/>
      <c r="V16" s="1644"/>
      <c r="W16" s="1147"/>
      <c r="X16" s="1147"/>
      <c r="Y16" s="1147"/>
      <c r="Z16" s="1147"/>
    </row>
    <row r="17" spans="1:26" s="435" customFormat="1" ht="10.5" customHeight="1" x14ac:dyDescent="0.2">
      <c r="A17" s="405"/>
      <c r="B17" s="472"/>
      <c r="C17" s="415"/>
      <c r="D17" s="175"/>
      <c r="E17" s="617"/>
      <c r="F17" s="617"/>
      <c r="G17" s="617"/>
      <c r="H17" s="617"/>
      <c r="I17" s="617"/>
      <c r="J17" s="617"/>
      <c r="K17" s="617"/>
      <c r="L17" s="617"/>
      <c r="M17" s="617"/>
      <c r="N17" s="617"/>
      <c r="O17" s="617"/>
      <c r="P17" s="617"/>
      <c r="Q17" s="617"/>
      <c r="R17" s="552"/>
      <c r="S17" s="88"/>
      <c r="T17" s="410"/>
      <c r="U17" s="1147"/>
      <c r="V17" s="1644"/>
      <c r="W17" s="1147"/>
      <c r="X17" s="1147"/>
      <c r="Y17" s="1147"/>
      <c r="Z17" s="1147"/>
    </row>
    <row r="18" spans="1:26" s="435" customFormat="1" ht="10.5" customHeight="1" x14ac:dyDescent="0.2">
      <c r="A18" s="405"/>
      <c r="B18" s="472"/>
      <c r="C18" s="415"/>
      <c r="D18" s="175"/>
      <c r="E18" s="617"/>
      <c r="F18" s="617"/>
      <c r="G18" s="617"/>
      <c r="H18" s="617"/>
      <c r="I18" s="617"/>
      <c r="J18" s="617"/>
      <c r="K18" s="617"/>
      <c r="L18" s="617"/>
      <c r="M18" s="617"/>
      <c r="N18" s="617"/>
      <c r="O18" s="617"/>
      <c r="P18" s="617"/>
      <c r="Q18" s="617"/>
      <c r="R18" s="552"/>
      <c r="S18" s="88"/>
      <c r="T18" s="410"/>
      <c r="U18" s="1147"/>
      <c r="V18" s="1644"/>
      <c r="W18" s="1147"/>
      <c r="X18" s="1147"/>
      <c r="Y18" s="1147"/>
      <c r="Z18" s="1147"/>
    </row>
    <row r="19" spans="1:26" s="435" customFormat="1" ht="10.5" customHeight="1" x14ac:dyDescent="0.2">
      <c r="A19" s="405"/>
      <c r="B19" s="472"/>
      <c r="C19" s="415"/>
      <c r="D19" s="175"/>
      <c r="E19" s="617"/>
      <c r="F19" s="617"/>
      <c r="G19" s="617"/>
      <c r="H19" s="617"/>
      <c r="I19" s="617"/>
      <c r="J19" s="617"/>
      <c r="K19" s="617"/>
      <c r="L19" s="617"/>
      <c r="M19" s="617"/>
      <c r="N19" s="617"/>
      <c r="O19" s="617"/>
      <c r="P19" s="617"/>
      <c r="Q19" s="617"/>
      <c r="R19" s="552"/>
      <c r="S19" s="88"/>
      <c r="T19" s="410"/>
      <c r="U19" s="1147"/>
      <c r="V19" s="1644"/>
      <c r="W19" s="1147"/>
      <c r="X19" s="1147"/>
      <c r="Y19" s="1147"/>
      <c r="Z19" s="1147"/>
    </row>
    <row r="20" spans="1:26" s="435" customFormat="1" ht="10.5" customHeight="1" x14ac:dyDescent="0.2">
      <c r="A20" s="405"/>
      <c r="B20" s="472"/>
      <c r="C20" s="415"/>
      <c r="D20" s="175"/>
      <c r="E20" s="617"/>
      <c r="F20" s="617"/>
      <c r="G20" s="617"/>
      <c r="H20" s="617"/>
      <c r="I20" s="617"/>
      <c r="J20" s="617"/>
      <c r="K20" s="617"/>
      <c r="L20" s="617"/>
      <c r="M20" s="617"/>
      <c r="N20" s="617"/>
      <c r="O20" s="617"/>
      <c r="P20" s="617"/>
      <c r="Q20" s="617"/>
      <c r="R20" s="552"/>
      <c r="S20" s="88"/>
      <c r="T20" s="410"/>
      <c r="U20" s="1147"/>
      <c r="V20" s="1644"/>
      <c r="W20" s="1147"/>
      <c r="X20" s="1147"/>
      <c r="Y20" s="1147"/>
      <c r="Z20" s="1147"/>
    </row>
    <row r="21" spans="1:26" s="435" customFormat="1" ht="10.5" customHeight="1" x14ac:dyDescent="0.2">
      <c r="A21" s="405"/>
      <c r="B21" s="472"/>
      <c r="C21" s="415"/>
      <c r="D21" s="175"/>
      <c r="E21" s="617"/>
      <c r="F21" s="617"/>
      <c r="G21" s="617"/>
      <c r="H21" s="617"/>
      <c r="I21" s="617"/>
      <c r="J21" s="617"/>
      <c r="K21" s="617"/>
      <c r="L21" s="617"/>
      <c r="M21" s="617"/>
      <c r="N21" s="617"/>
      <c r="O21" s="617"/>
      <c r="P21" s="617"/>
      <c r="Q21" s="617"/>
      <c r="R21" s="552"/>
      <c r="S21" s="88"/>
      <c r="T21" s="410"/>
      <c r="U21" s="1147"/>
      <c r="V21" s="1644"/>
      <c r="W21" s="1147"/>
      <c r="X21" s="1147"/>
      <c r="Y21" s="1147"/>
      <c r="Z21" s="1147"/>
    </row>
    <row r="22" spans="1:26" s="435" customFormat="1" ht="10.5" customHeight="1" x14ac:dyDescent="0.2">
      <c r="A22" s="405"/>
      <c r="B22" s="472"/>
      <c r="C22" s="415"/>
      <c r="D22" s="175"/>
      <c r="E22" s="617"/>
      <c r="F22" s="617"/>
      <c r="G22" s="617"/>
      <c r="H22" s="617"/>
      <c r="I22" s="617"/>
      <c r="J22" s="617"/>
      <c r="K22" s="617"/>
      <c r="L22" s="617"/>
      <c r="M22" s="617"/>
      <c r="N22" s="617"/>
      <c r="O22" s="617"/>
      <c r="P22" s="617"/>
      <c r="Q22" s="617"/>
      <c r="R22" s="552"/>
      <c r="S22" s="88"/>
      <c r="T22" s="410"/>
      <c r="U22" s="1147"/>
      <c r="V22" s="1644"/>
      <c r="W22" s="1147"/>
      <c r="X22" s="1147"/>
      <c r="Y22" s="1147"/>
      <c r="Z22" s="1147"/>
    </row>
    <row r="23" spans="1:26" s="435" customFormat="1" ht="10.5" customHeight="1" x14ac:dyDescent="0.2">
      <c r="A23" s="405"/>
      <c r="B23" s="472"/>
      <c r="C23" s="415"/>
      <c r="D23" s="175"/>
      <c r="E23" s="617"/>
      <c r="F23" s="617"/>
      <c r="G23" s="617"/>
      <c r="H23" s="617"/>
      <c r="I23" s="617"/>
      <c r="J23" s="617"/>
      <c r="K23" s="617"/>
      <c r="L23" s="617"/>
      <c r="M23" s="617"/>
      <c r="N23" s="617"/>
      <c r="O23" s="617"/>
      <c r="P23" s="617"/>
      <c r="Q23" s="617"/>
      <c r="R23" s="552"/>
      <c r="S23" s="88"/>
      <c r="T23" s="410"/>
      <c r="U23" s="1147"/>
      <c r="V23" s="1644"/>
      <c r="W23" s="1147"/>
      <c r="X23" s="1147"/>
      <c r="Y23" s="1147"/>
      <c r="Z23" s="1147"/>
    </row>
    <row r="24" spans="1:26" s="435" customFormat="1" ht="10.5" customHeight="1" x14ac:dyDescent="0.2">
      <c r="A24" s="405"/>
      <c r="B24" s="472"/>
      <c r="C24" s="415"/>
      <c r="D24" s="175"/>
      <c r="E24" s="617"/>
      <c r="F24" s="617"/>
      <c r="G24" s="617"/>
      <c r="H24" s="617"/>
      <c r="I24" s="617"/>
      <c r="J24" s="617"/>
      <c r="K24" s="617"/>
      <c r="L24" s="617"/>
      <c r="M24" s="617"/>
      <c r="N24" s="617"/>
      <c r="O24" s="617"/>
      <c r="P24" s="617"/>
      <c r="Q24" s="617"/>
      <c r="R24" s="552"/>
      <c r="S24" s="88"/>
      <c r="T24" s="410"/>
      <c r="U24" s="1147"/>
      <c r="V24" s="1644"/>
      <c r="W24" s="1147"/>
      <c r="X24" s="1147"/>
      <c r="Y24" s="1147"/>
      <c r="Z24" s="1147"/>
    </row>
    <row r="25" spans="1:26" s="435" customFormat="1" ht="10.5" customHeight="1" x14ac:dyDescent="0.2">
      <c r="A25" s="405"/>
      <c r="B25" s="472"/>
      <c r="C25" s="415"/>
      <c r="D25" s="175"/>
      <c r="E25" s="617"/>
      <c r="F25" s="617"/>
      <c r="G25" s="617"/>
      <c r="H25" s="617"/>
      <c r="I25" s="617"/>
      <c r="J25" s="617"/>
      <c r="K25" s="617"/>
      <c r="L25" s="617"/>
      <c r="M25" s="617"/>
      <c r="N25" s="617"/>
      <c r="O25" s="617"/>
      <c r="P25" s="617"/>
      <c r="Q25" s="617"/>
      <c r="R25" s="552"/>
      <c r="S25" s="88"/>
      <c r="T25" s="410"/>
      <c r="U25" s="1147"/>
      <c r="V25" s="1644"/>
      <c r="W25" s="1147"/>
      <c r="X25" s="1147"/>
      <c r="Y25" s="1147"/>
      <c r="Z25" s="1147"/>
    </row>
    <row r="26" spans="1:26" s="435" customFormat="1" ht="10.5" customHeight="1" x14ac:dyDescent="0.2">
      <c r="A26" s="405"/>
      <c r="B26" s="472"/>
      <c r="C26" s="415"/>
      <c r="D26" s="175"/>
      <c r="E26" s="617"/>
      <c r="F26" s="617"/>
      <c r="G26" s="617"/>
      <c r="H26" s="617"/>
      <c r="I26" s="617"/>
      <c r="J26" s="617"/>
      <c r="K26" s="617"/>
      <c r="L26" s="617"/>
      <c r="M26" s="617"/>
      <c r="N26" s="617"/>
      <c r="O26" s="617"/>
      <c r="P26" s="617"/>
      <c r="Q26" s="617"/>
      <c r="R26" s="552"/>
      <c r="S26" s="88"/>
      <c r="T26" s="410"/>
      <c r="U26" s="1147"/>
      <c r="V26" s="1644"/>
      <c r="W26" s="1147"/>
      <c r="X26" s="1147"/>
      <c r="Y26" s="1147"/>
      <c r="Z26" s="1147"/>
    </row>
    <row r="27" spans="1:26" s="435" customFormat="1" ht="10.5" customHeight="1" x14ac:dyDescent="0.2">
      <c r="A27" s="405"/>
      <c r="B27" s="472"/>
      <c r="C27" s="415"/>
      <c r="D27" s="175"/>
      <c r="E27" s="617"/>
      <c r="F27" s="617"/>
      <c r="G27" s="617"/>
      <c r="H27" s="617"/>
      <c r="I27" s="617"/>
      <c r="J27" s="617"/>
      <c r="K27" s="617"/>
      <c r="L27" s="617"/>
      <c r="M27" s="617"/>
      <c r="N27" s="617"/>
      <c r="O27" s="617"/>
      <c r="P27" s="617"/>
      <c r="Q27" s="617"/>
      <c r="R27" s="552"/>
      <c r="S27" s="88"/>
      <c r="T27" s="410"/>
      <c r="U27" s="1147"/>
      <c r="V27" s="1644"/>
      <c r="W27" s="1147"/>
      <c r="X27" s="1147"/>
      <c r="Y27" s="1147"/>
      <c r="Z27" s="1147"/>
    </row>
    <row r="28" spans="1:26" s="435" customFormat="1" ht="6" customHeight="1" x14ac:dyDescent="0.2">
      <c r="A28" s="405"/>
      <c r="B28" s="472"/>
      <c r="C28" s="415"/>
      <c r="D28" s="175"/>
      <c r="E28" s="617"/>
      <c r="F28" s="617"/>
      <c r="G28" s="617"/>
      <c r="H28" s="617"/>
      <c r="I28" s="617"/>
      <c r="J28" s="617"/>
      <c r="K28" s="617"/>
      <c r="L28" s="617"/>
      <c r="M28" s="617"/>
      <c r="N28" s="617"/>
      <c r="O28" s="617"/>
      <c r="P28" s="617"/>
      <c r="Q28" s="617"/>
      <c r="R28" s="552"/>
      <c r="S28" s="88"/>
      <c r="T28" s="410"/>
      <c r="U28" s="1147"/>
      <c r="V28" s="1147"/>
      <c r="W28" s="1147"/>
      <c r="X28" s="1147"/>
      <c r="Y28" s="1147"/>
      <c r="Z28" s="1147"/>
    </row>
    <row r="29" spans="1:26" s="614" customFormat="1" ht="15.75" customHeight="1" x14ac:dyDescent="0.2">
      <c r="A29" s="613"/>
      <c r="B29" s="502"/>
      <c r="C29" s="1303" t="s">
        <v>310</v>
      </c>
      <c r="D29" s="220"/>
      <c r="E29" s="618"/>
      <c r="F29" s="619"/>
      <c r="G29" s="619"/>
      <c r="H29" s="619"/>
      <c r="I29" s="619"/>
      <c r="J29" s="619"/>
      <c r="K29" s="619"/>
      <c r="L29" s="619"/>
      <c r="M29" s="619"/>
      <c r="N29" s="619"/>
      <c r="O29" s="619"/>
      <c r="P29" s="619"/>
      <c r="Q29" s="619"/>
      <c r="R29" s="682"/>
      <c r="S29" s="394"/>
      <c r="T29" s="1623"/>
      <c r="U29" s="1645"/>
      <c r="V29" s="1645"/>
      <c r="W29" s="1642"/>
      <c r="X29" s="1642"/>
      <c r="Y29" s="1642"/>
      <c r="Z29" s="1642"/>
    </row>
    <row r="30" spans="1:26" s="435" customFormat="1" ht="11.25" customHeight="1" x14ac:dyDescent="0.2">
      <c r="A30" s="405"/>
      <c r="B30" s="472"/>
      <c r="C30" s="1304"/>
      <c r="D30" s="98" t="s">
        <v>153</v>
      </c>
      <c r="E30" s="616">
        <v>4.0437912822611111</v>
      </c>
      <c r="F30" s="616">
        <v>4.0433073972333338</v>
      </c>
      <c r="G30" s="616">
        <v>3.7477148434666661</v>
      </c>
      <c r="H30" s="616">
        <v>3.7286502122333331</v>
      </c>
      <c r="I30" s="616">
        <v>3.4428561969666673</v>
      </c>
      <c r="J30" s="616">
        <v>2.2236117347</v>
      </c>
      <c r="K30" s="616">
        <v>0.63662027896666673</v>
      </c>
      <c r="L30" s="616">
        <v>0.8312952598333333</v>
      </c>
      <c r="M30" s="616">
        <v>1.1661384862666668</v>
      </c>
      <c r="N30" s="616">
        <v>2.9098582654333334</v>
      </c>
      <c r="O30" s="616">
        <v>3.1791087690999995</v>
      </c>
      <c r="P30" s="616">
        <v>3.7085668282333333</v>
      </c>
      <c r="Q30" s="616">
        <v>2.7692745808666666</v>
      </c>
      <c r="R30" s="683"/>
      <c r="S30" s="88"/>
      <c r="T30" s="410"/>
      <c r="U30" s="1645"/>
      <c r="V30" s="1645"/>
      <c r="W30" s="1147"/>
      <c r="X30" s="1147"/>
      <c r="Y30" s="1147"/>
      <c r="Z30" s="1147"/>
    </row>
    <row r="31" spans="1:26" s="435" customFormat="1" ht="12.75" customHeight="1" x14ac:dyDescent="0.2">
      <c r="A31" s="405"/>
      <c r="B31" s="472"/>
      <c r="C31" s="1304"/>
      <c r="D31" s="98" t="s">
        <v>491</v>
      </c>
      <c r="E31" s="616">
        <v>-22.420429978399998</v>
      </c>
      <c r="F31" s="616">
        <v>-22.066171902333334</v>
      </c>
      <c r="G31" s="616">
        <v>-21.593437396466669</v>
      </c>
      <c r="H31" s="616">
        <v>-20.191701834633331</v>
      </c>
      <c r="I31" s="616">
        <v>-21.950812348300001</v>
      </c>
      <c r="J31" s="616">
        <v>-23.989735930266665</v>
      </c>
      <c r="K31" s="616">
        <v>-25.281380678533335</v>
      </c>
      <c r="L31" s="616">
        <v>-21.979081167966669</v>
      </c>
      <c r="M31" s="616">
        <v>-20.477313915699998</v>
      </c>
      <c r="N31" s="616">
        <v>-18.564136857233333</v>
      </c>
      <c r="O31" s="616">
        <v>-19.603462154866666</v>
      </c>
      <c r="P31" s="616">
        <v>-18.176212647566668</v>
      </c>
      <c r="Q31" s="616">
        <v>-18.3057770128</v>
      </c>
      <c r="R31" s="683"/>
      <c r="S31" s="88"/>
      <c r="T31" s="410"/>
      <c r="U31" s="1147"/>
      <c r="V31" s="1147"/>
      <c r="W31" s="1147"/>
      <c r="X31" s="1147"/>
      <c r="Y31" s="1147"/>
      <c r="Z31" s="1147"/>
    </row>
    <row r="32" spans="1:26" s="435" customFormat="1" ht="11.25" customHeight="1" x14ac:dyDescent="0.2">
      <c r="A32" s="405"/>
      <c r="B32" s="472"/>
      <c r="C32" s="1304"/>
      <c r="D32" s="98" t="s">
        <v>151</v>
      </c>
      <c r="E32" s="616">
        <v>2.1524881626055556</v>
      </c>
      <c r="F32" s="616">
        <v>2.7228620930666665</v>
      </c>
      <c r="G32" s="616">
        <v>2.7447702499666669</v>
      </c>
      <c r="H32" s="616">
        <v>1.3688943829</v>
      </c>
      <c r="I32" s="616">
        <v>0.81094439386666661</v>
      </c>
      <c r="J32" s="616">
        <v>-0.24249385516666666</v>
      </c>
      <c r="K32" s="616">
        <v>0.3164522121333333</v>
      </c>
      <c r="L32" s="616">
        <v>0.69767901589999992</v>
      </c>
      <c r="M32" s="616">
        <v>0.76034929933333328</v>
      </c>
      <c r="N32" s="616">
        <v>1.2027232002666668</v>
      </c>
      <c r="O32" s="616">
        <v>1.6044117854</v>
      </c>
      <c r="P32" s="616">
        <v>2.9680134323666665</v>
      </c>
      <c r="Q32" s="616">
        <v>3.0651380337333332</v>
      </c>
      <c r="R32" s="683"/>
      <c r="S32" s="88"/>
      <c r="T32" s="410"/>
      <c r="U32" s="1147"/>
      <c r="V32" s="1147"/>
      <c r="W32" s="1147"/>
      <c r="X32" s="1147"/>
      <c r="Y32" s="1147"/>
      <c r="Z32" s="1147"/>
    </row>
    <row r="33" spans="1:26" s="435" customFormat="1" ht="12" customHeight="1" x14ac:dyDescent="0.2">
      <c r="A33" s="405"/>
      <c r="B33" s="472"/>
      <c r="C33" s="1304"/>
      <c r="D33" s="98" t="s">
        <v>154</v>
      </c>
      <c r="E33" s="616">
        <v>2.4450747737777783</v>
      </c>
      <c r="F33" s="616">
        <v>3.8285954409999996</v>
      </c>
      <c r="G33" s="616">
        <v>3.0099791606666666</v>
      </c>
      <c r="H33" s="616">
        <v>3.138964954</v>
      </c>
      <c r="I33" s="616">
        <v>2.3455802703333335</v>
      </c>
      <c r="J33" s="616">
        <v>2.9517395423333332</v>
      </c>
      <c r="K33" s="616">
        <v>3.7240526173333333</v>
      </c>
      <c r="L33" s="616">
        <v>3.4176264306666666</v>
      </c>
      <c r="M33" s="616">
        <v>4.2578350446666668</v>
      </c>
      <c r="N33" s="616">
        <v>3.5941094836666667</v>
      </c>
      <c r="O33" s="616">
        <v>3.8795319579999998</v>
      </c>
      <c r="P33" s="616">
        <v>-0.50301778899999972</v>
      </c>
      <c r="Q33" s="616">
        <v>-0.14212509066666623</v>
      </c>
      <c r="R33" s="683"/>
      <c r="S33" s="88"/>
      <c r="T33" s="410"/>
      <c r="U33" s="1147"/>
      <c r="V33" s="1147"/>
      <c r="W33" s="1147"/>
      <c r="X33" s="1147"/>
      <c r="Y33" s="1147"/>
      <c r="Z33" s="1147"/>
    </row>
    <row r="34" spans="1:26" s="614" customFormat="1" ht="21" customHeight="1" x14ac:dyDescent="0.2">
      <c r="A34" s="613"/>
      <c r="B34" s="502"/>
      <c r="C34" s="1559" t="s">
        <v>309</v>
      </c>
      <c r="D34" s="1559"/>
      <c r="E34" s="620">
        <v>9.7178785818101616</v>
      </c>
      <c r="F34" s="620">
        <v>8.4388596806512286</v>
      </c>
      <c r="G34" s="620">
        <v>7.3588429618867037</v>
      </c>
      <c r="H34" s="620">
        <v>7.1993288989302968</v>
      </c>
      <c r="I34" s="620">
        <v>7.811148587216997</v>
      </c>
      <c r="J34" s="620">
        <v>10.082851998909911</v>
      </c>
      <c r="K34" s="620">
        <v>10.857759287918325</v>
      </c>
      <c r="L34" s="620">
        <v>9.330292787088835</v>
      </c>
      <c r="M34" s="620">
        <v>6.5123096295275191</v>
      </c>
      <c r="N34" s="620">
        <v>5.6946757437587463</v>
      </c>
      <c r="O34" s="620">
        <v>5.7300883709380228</v>
      </c>
      <c r="P34" s="620">
        <v>6.6243175043699694</v>
      </c>
      <c r="Q34" s="620">
        <v>7.9751248866932061</v>
      </c>
      <c r="R34" s="682"/>
      <c r="S34" s="394"/>
      <c r="U34" s="1642"/>
      <c r="V34" s="1642"/>
      <c r="W34" s="1642"/>
      <c r="X34" s="1642"/>
      <c r="Y34" s="1642"/>
      <c r="Z34" s="1642"/>
    </row>
    <row r="35" spans="1:26" s="625" customFormat="1" ht="16.5" customHeight="1" x14ac:dyDescent="0.2">
      <c r="A35" s="621"/>
      <c r="B35" s="622"/>
      <c r="C35" s="356" t="s">
        <v>341</v>
      </c>
      <c r="D35" s="623"/>
      <c r="E35" s="624">
        <v>-12.434193600612616</v>
      </c>
      <c r="F35" s="624">
        <v>-12.617699143045209</v>
      </c>
      <c r="G35" s="624">
        <v>-11.697073846167717</v>
      </c>
      <c r="H35" s="624">
        <v>-11.225922083721308</v>
      </c>
      <c r="I35" s="624">
        <v>-11.240809631340829</v>
      </c>
      <c r="J35" s="624">
        <v>-13.736829478667772</v>
      </c>
      <c r="K35" s="624">
        <v>-14.141007070688538</v>
      </c>
      <c r="L35" s="624">
        <v>-12.616816443911418</v>
      </c>
      <c r="M35" s="624">
        <v>-11.283762742717558</v>
      </c>
      <c r="N35" s="624">
        <v>-11.270460909771925</v>
      </c>
      <c r="O35" s="624">
        <v>-12.371079072376498</v>
      </c>
      <c r="P35" s="624">
        <v>-11.887589285746492</v>
      </c>
      <c r="Q35" s="624">
        <v>-12.62741419520183</v>
      </c>
      <c r="R35" s="684"/>
      <c r="S35" s="395"/>
      <c r="T35" s="1624"/>
      <c r="U35" s="623"/>
      <c r="V35" s="623"/>
      <c r="W35" s="623"/>
      <c r="X35" s="623"/>
      <c r="Y35" s="623"/>
      <c r="Z35" s="623"/>
    </row>
    <row r="36" spans="1:26" s="435" customFormat="1" ht="10.5" customHeight="1" x14ac:dyDescent="0.2">
      <c r="A36" s="405"/>
      <c r="B36" s="472"/>
      <c r="C36" s="626"/>
      <c r="D36" s="175"/>
      <c r="E36" s="627"/>
      <c r="F36" s="627"/>
      <c r="G36" s="627"/>
      <c r="H36" s="627"/>
      <c r="I36" s="627"/>
      <c r="J36" s="627"/>
      <c r="K36" s="627"/>
      <c r="L36" s="627"/>
      <c r="M36" s="627"/>
      <c r="N36" s="627"/>
      <c r="O36" s="627"/>
      <c r="P36" s="627"/>
      <c r="Q36" s="627"/>
      <c r="R36" s="683"/>
      <c r="S36" s="88"/>
      <c r="U36" s="1147"/>
      <c r="V36" s="1147"/>
      <c r="W36" s="1147"/>
      <c r="X36" s="1147"/>
      <c r="Y36" s="1147"/>
      <c r="Z36" s="1147"/>
    </row>
    <row r="37" spans="1:26" s="435" customFormat="1" ht="10.5" customHeight="1" x14ac:dyDescent="0.2">
      <c r="A37" s="405"/>
      <c r="B37" s="472"/>
      <c r="C37" s="626"/>
      <c r="D37" s="175"/>
      <c r="E37" s="627"/>
      <c r="F37" s="627"/>
      <c r="G37" s="627"/>
      <c r="H37" s="627"/>
      <c r="I37" s="627"/>
      <c r="J37" s="627"/>
      <c r="K37" s="627"/>
      <c r="L37" s="627"/>
      <c r="M37" s="627"/>
      <c r="N37" s="627"/>
      <c r="O37" s="627"/>
      <c r="P37" s="627"/>
      <c r="Q37" s="627"/>
      <c r="R37" s="683"/>
      <c r="S37" s="88"/>
      <c r="U37" s="1147"/>
      <c r="V37" s="1147"/>
      <c r="W37" s="1147"/>
      <c r="X37" s="1147"/>
      <c r="Y37" s="1147"/>
      <c r="Z37" s="1147"/>
    </row>
    <row r="38" spans="1:26" s="435" customFormat="1" ht="10.5" customHeight="1" x14ac:dyDescent="0.2">
      <c r="A38" s="405"/>
      <c r="B38" s="472"/>
      <c r="C38" s="626"/>
      <c r="D38" s="175"/>
      <c r="E38" s="627"/>
      <c r="F38" s="627"/>
      <c r="G38" s="627"/>
      <c r="H38" s="627"/>
      <c r="I38" s="627"/>
      <c r="J38" s="627"/>
      <c r="K38" s="627"/>
      <c r="L38" s="627"/>
      <c r="M38" s="627"/>
      <c r="N38" s="627"/>
      <c r="O38" s="627"/>
      <c r="P38" s="627"/>
      <c r="Q38" s="627"/>
      <c r="R38" s="683"/>
      <c r="S38" s="88"/>
      <c r="U38" s="1147"/>
      <c r="V38" s="1147"/>
      <c r="W38" s="1147"/>
      <c r="X38" s="1147"/>
      <c r="Y38" s="1147"/>
      <c r="Z38" s="1147"/>
    </row>
    <row r="39" spans="1:26" s="435" customFormat="1" ht="10.5" customHeight="1" x14ac:dyDescent="0.2">
      <c r="A39" s="405"/>
      <c r="B39" s="472"/>
      <c r="C39" s="626"/>
      <c r="D39" s="175"/>
      <c r="E39" s="627"/>
      <c r="F39" s="627"/>
      <c r="G39" s="627"/>
      <c r="H39" s="627"/>
      <c r="I39" s="627"/>
      <c r="J39" s="627"/>
      <c r="K39" s="627"/>
      <c r="L39" s="627"/>
      <c r="M39" s="627"/>
      <c r="N39" s="627"/>
      <c r="O39" s="627"/>
      <c r="P39" s="627"/>
      <c r="Q39" s="627"/>
      <c r="R39" s="683"/>
      <c r="S39" s="88"/>
      <c r="U39" s="1147"/>
      <c r="V39" s="1147"/>
      <c r="W39" s="1147"/>
      <c r="X39" s="1147"/>
      <c r="Y39" s="1147"/>
      <c r="Z39" s="1147"/>
    </row>
    <row r="40" spans="1:26" s="435" customFormat="1" ht="10.5" customHeight="1" x14ac:dyDescent="0.2">
      <c r="A40" s="405"/>
      <c r="B40" s="472"/>
      <c r="C40" s="626"/>
      <c r="D40" s="175"/>
      <c r="E40" s="627"/>
      <c r="F40" s="627"/>
      <c r="G40" s="627"/>
      <c r="H40" s="627"/>
      <c r="I40" s="627"/>
      <c r="J40" s="627"/>
      <c r="K40" s="627"/>
      <c r="L40" s="627"/>
      <c r="M40" s="627"/>
      <c r="N40" s="627"/>
      <c r="O40" s="627"/>
      <c r="P40" s="627"/>
      <c r="Q40" s="627"/>
      <c r="R40" s="683"/>
      <c r="S40" s="88"/>
      <c r="U40" s="1147"/>
      <c r="V40" s="1147"/>
      <c r="W40" s="1147"/>
      <c r="X40" s="1147"/>
      <c r="Y40" s="1147"/>
      <c r="Z40" s="1147"/>
    </row>
    <row r="41" spans="1:26" s="435" customFormat="1" ht="10.5" customHeight="1" x14ac:dyDescent="0.2">
      <c r="A41" s="405"/>
      <c r="B41" s="472"/>
      <c r="C41" s="626"/>
      <c r="D41" s="175"/>
      <c r="E41" s="627"/>
      <c r="F41" s="627"/>
      <c r="G41" s="627"/>
      <c r="H41" s="627"/>
      <c r="I41" s="627"/>
      <c r="J41" s="627"/>
      <c r="K41" s="627"/>
      <c r="L41" s="627"/>
      <c r="M41" s="627"/>
      <c r="N41" s="627"/>
      <c r="O41" s="627"/>
      <c r="P41" s="627"/>
      <c r="Q41" s="627"/>
      <c r="R41" s="683"/>
      <c r="S41" s="88"/>
      <c r="U41" s="1147"/>
      <c r="V41" s="1147"/>
      <c r="W41" s="1147"/>
      <c r="X41" s="1147"/>
      <c r="Y41" s="1147"/>
      <c r="Z41" s="1147"/>
    </row>
    <row r="42" spans="1:26" s="435" customFormat="1" ht="10.5" customHeight="1" x14ac:dyDescent="0.2">
      <c r="A42" s="405"/>
      <c r="B42" s="472"/>
      <c r="C42" s="626"/>
      <c r="D42" s="175"/>
      <c r="E42" s="627"/>
      <c r="F42" s="627"/>
      <c r="G42" s="627"/>
      <c r="H42" s="627"/>
      <c r="I42" s="627"/>
      <c r="J42" s="627"/>
      <c r="K42" s="627"/>
      <c r="L42" s="627"/>
      <c r="M42" s="627"/>
      <c r="N42" s="627"/>
      <c r="O42" s="627"/>
      <c r="P42" s="627"/>
      <c r="Q42" s="627"/>
      <c r="R42" s="683"/>
      <c r="S42" s="88"/>
      <c r="U42" s="1147"/>
      <c r="V42" s="1147"/>
      <c r="W42" s="1147"/>
      <c r="X42" s="1147"/>
      <c r="Y42" s="1147"/>
      <c r="Z42" s="1147"/>
    </row>
    <row r="43" spans="1:26" s="435" customFormat="1" ht="10.5" customHeight="1" x14ac:dyDescent="0.2">
      <c r="A43" s="405"/>
      <c r="B43" s="472"/>
      <c r="C43" s="626"/>
      <c r="D43" s="175"/>
      <c r="E43" s="627"/>
      <c r="F43" s="627"/>
      <c r="G43" s="627"/>
      <c r="H43" s="627"/>
      <c r="I43" s="627"/>
      <c r="J43" s="627"/>
      <c r="K43" s="627"/>
      <c r="L43" s="627"/>
      <c r="M43" s="627"/>
      <c r="N43" s="627"/>
      <c r="O43" s="627"/>
      <c r="P43" s="627"/>
      <c r="Q43" s="627"/>
      <c r="R43" s="683"/>
      <c r="S43" s="88"/>
      <c r="U43" s="1147"/>
      <c r="V43" s="1147"/>
      <c r="W43" s="1147"/>
      <c r="X43" s="1147"/>
      <c r="Y43" s="1147"/>
      <c r="Z43" s="1147"/>
    </row>
    <row r="44" spans="1:26" s="435" customFormat="1" ht="10.5" customHeight="1" x14ac:dyDescent="0.2">
      <c r="A44" s="405"/>
      <c r="B44" s="472"/>
      <c r="C44" s="626"/>
      <c r="D44" s="175"/>
      <c r="E44" s="627"/>
      <c r="F44" s="627"/>
      <c r="G44" s="627"/>
      <c r="H44" s="627"/>
      <c r="I44" s="627"/>
      <c r="J44" s="627"/>
      <c r="K44" s="627"/>
      <c r="L44" s="627"/>
      <c r="M44" s="627"/>
      <c r="N44" s="627"/>
      <c r="O44" s="627"/>
      <c r="P44" s="627"/>
      <c r="Q44" s="627"/>
      <c r="R44" s="683"/>
      <c r="S44" s="88"/>
      <c r="U44" s="1147"/>
      <c r="V44" s="1147"/>
      <c r="W44" s="1147"/>
      <c r="X44" s="1147"/>
      <c r="Y44" s="1147"/>
      <c r="Z44" s="1147"/>
    </row>
    <row r="45" spans="1:26" s="435" customFormat="1" ht="10.5" customHeight="1" x14ac:dyDescent="0.2">
      <c r="A45" s="405"/>
      <c r="B45" s="472"/>
      <c r="C45" s="626"/>
      <c r="D45" s="175"/>
      <c r="E45" s="627"/>
      <c r="F45" s="627"/>
      <c r="G45" s="627"/>
      <c r="H45" s="627"/>
      <c r="I45" s="627"/>
      <c r="J45" s="627"/>
      <c r="K45" s="627"/>
      <c r="L45" s="627"/>
      <c r="M45" s="627"/>
      <c r="N45" s="627"/>
      <c r="O45" s="627"/>
      <c r="P45" s="627"/>
      <c r="Q45" s="627"/>
      <c r="R45" s="683"/>
      <c r="S45" s="88"/>
      <c r="U45" s="1147"/>
      <c r="V45" s="1147"/>
      <c r="W45" s="1147"/>
      <c r="X45" s="1147"/>
      <c r="Y45" s="1147"/>
      <c r="Z45" s="1147"/>
    </row>
    <row r="46" spans="1:26" s="435" customFormat="1" ht="10.5" customHeight="1" x14ac:dyDescent="0.2">
      <c r="A46" s="405"/>
      <c r="B46" s="472"/>
      <c r="C46" s="626"/>
      <c r="D46" s="175"/>
      <c r="E46" s="627"/>
      <c r="F46" s="627"/>
      <c r="G46" s="627"/>
      <c r="H46" s="627"/>
      <c r="I46" s="627"/>
      <c r="J46" s="627"/>
      <c r="K46" s="627"/>
      <c r="L46" s="627"/>
      <c r="M46" s="627"/>
      <c r="N46" s="627"/>
      <c r="O46" s="627"/>
      <c r="P46" s="627"/>
      <c r="Q46" s="627"/>
      <c r="R46" s="683"/>
      <c r="S46" s="88"/>
      <c r="U46" s="1147"/>
      <c r="V46" s="1147"/>
      <c r="W46" s="1147"/>
      <c r="X46" s="1147"/>
      <c r="Y46" s="1147"/>
      <c r="Z46" s="1147"/>
    </row>
    <row r="47" spans="1:26" s="435" customFormat="1" ht="10.5" customHeight="1" x14ac:dyDescent="0.2">
      <c r="A47" s="405"/>
      <c r="B47" s="472"/>
      <c r="C47" s="626"/>
      <c r="D47" s="175"/>
      <c r="E47" s="627"/>
      <c r="F47" s="627"/>
      <c r="G47" s="627"/>
      <c r="H47" s="627"/>
      <c r="I47" s="627"/>
      <c r="J47" s="627"/>
      <c r="K47" s="627"/>
      <c r="L47" s="627"/>
      <c r="M47" s="627"/>
      <c r="N47" s="627"/>
      <c r="O47" s="627"/>
      <c r="P47" s="627"/>
      <c r="Q47" s="627"/>
      <c r="R47" s="683"/>
      <c r="S47" s="88"/>
      <c r="U47" s="1147"/>
      <c r="V47" s="1147"/>
      <c r="W47" s="1147"/>
      <c r="X47" s="1147"/>
      <c r="Y47" s="1147"/>
      <c r="Z47" s="1147"/>
    </row>
    <row r="48" spans="1:26" s="435" customFormat="1" ht="10.5" customHeight="1" x14ac:dyDescent="0.2">
      <c r="A48" s="405"/>
      <c r="B48" s="472"/>
      <c r="C48" s="626"/>
      <c r="D48" s="175"/>
      <c r="E48" s="627"/>
      <c r="F48" s="627"/>
      <c r="G48" s="627"/>
      <c r="H48" s="627"/>
      <c r="I48" s="627"/>
      <c r="J48" s="627"/>
      <c r="K48" s="627"/>
      <c r="L48" s="627"/>
      <c r="M48" s="627"/>
      <c r="N48" s="627"/>
      <c r="O48" s="627"/>
      <c r="P48" s="627"/>
      <c r="Q48" s="627"/>
      <c r="R48" s="683"/>
      <c r="S48" s="88"/>
      <c r="U48" s="1147"/>
      <c r="V48" s="1147"/>
      <c r="W48" s="1147"/>
      <c r="X48" s="1147"/>
      <c r="Y48" s="1147"/>
      <c r="Z48" s="1147"/>
    </row>
    <row r="49" spans="1:26" s="614" customFormat="1" ht="15.75" customHeight="1" x14ac:dyDescent="0.2">
      <c r="A49" s="613"/>
      <c r="B49" s="502"/>
      <c r="C49" s="1303" t="s">
        <v>155</v>
      </c>
      <c r="D49" s="220"/>
      <c r="E49" s="618"/>
      <c r="F49" s="619"/>
      <c r="G49" s="619"/>
      <c r="H49" s="619"/>
      <c r="I49" s="619"/>
      <c r="J49" s="619"/>
      <c r="K49" s="619"/>
      <c r="L49" s="619"/>
      <c r="M49" s="619"/>
      <c r="N49" s="619"/>
      <c r="O49" s="619"/>
      <c r="P49" s="619"/>
      <c r="Q49" s="619"/>
      <c r="R49" s="682"/>
      <c r="S49" s="394"/>
      <c r="T49" s="1623"/>
      <c r="U49" s="1642"/>
      <c r="V49" s="1642"/>
      <c r="W49" s="1642"/>
      <c r="X49" s="1642"/>
      <c r="Y49" s="1642"/>
      <c r="Z49" s="1642"/>
    </row>
    <row r="50" spans="1:26" s="614" customFormat="1" ht="15.75" customHeight="1" x14ac:dyDescent="0.2">
      <c r="A50" s="613"/>
      <c r="B50" s="502"/>
      <c r="C50" s="628"/>
      <c r="D50" s="245" t="s">
        <v>308</v>
      </c>
      <c r="E50" s="624">
        <v>536.65599999999995</v>
      </c>
      <c r="F50" s="624">
        <v>532.69799999999998</v>
      </c>
      <c r="G50" s="624">
        <v>536.58100000000002</v>
      </c>
      <c r="H50" s="624">
        <v>538.71299999999997</v>
      </c>
      <c r="I50" s="624">
        <v>542.03</v>
      </c>
      <c r="J50" s="624">
        <v>550.25</v>
      </c>
      <c r="K50" s="624">
        <v>555.16700000000003</v>
      </c>
      <c r="L50" s="624">
        <v>570.38</v>
      </c>
      <c r="M50" s="624">
        <v>575.99900000000002</v>
      </c>
      <c r="N50" s="624">
        <v>575.07500000000005</v>
      </c>
      <c r="O50" s="624">
        <v>562.93399999999997</v>
      </c>
      <c r="P50" s="624">
        <v>534.95799999999997</v>
      </c>
      <c r="Q50" s="624">
        <v>511.642</v>
      </c>
      <c r="R50" s="682"/>
      <c r="S50" s="394"/>
      <c r="T50" s="1623"/>
      <c r="U50" s="1642"/>
      <c r="V50" s="1642"/>
      <c r="W50" s="1642"/>
      <c r="X50" s="1642"/>
      <c r="Y50" s="1642"/>
      <c r="Z50" s="1642"/>
    </row>
    <row r="51" spans="1:26" s="632" customFormat="1" ht="12" customHeight="1" x14ac:dyDescent="0.2">
      <c r="A51" s="629"/>
      <c r="B51" s="630"/>
      <c r="C51" s="631"/>
      <c r="D51" s="670" t="s">
        <v>239</v>
      </c>
      <c r="E51" s="616">
        <v>23.18</v>
      </c>
      <c r="F51" s="616">
        <v>21.992999999999999</v>
      </c>
      <c r="G51" s="616">
        <v>21.29</v>
      </c>
      <c r="H51" s="616">
        <v>21.986999999999998</v>
      </c>
      <c r="I51" s="616">
        <v>23.488</v>
      </c>
      <c r="J51" s="616">
        <v>25.074999999999999</v>
      </c>
      <c r="K51" s="616">
        <v>25.164999999999999</v>
      </c>
      <c r="L51" s="616">
        <v>26.43</v>
      </c>
      <c r="M51" s="616">
        <v>26.911000000000001</v>
      </c>
      <c r="N51" s="616">
        <v>26.292000000000002</v>
      </c>
      <c r="O51" s="616">
        <v>24.832000000000001</v>
      </c>
      <c r="P51" s="616">
        <v>22.792000000000002</v>
      </c>
      <c r="Q51" s="616">
        <v>21.03</v>
      </c>
      <c r="R51" s="685"/>
      <c r="S51" s="88"/>
      <c r="T51" s="1623"/>
      <c r="U51" s="1646"/>
      <c r="V51" s="1646"/>
      <c r="W51" s="1646"/>
      <c r="X51" s="1646"/>
      <c r="Y51" s="1646"/>
      <c r="Z51" s="1646"/>
    </row>
    <row r="52" spans="1:26" s="636" customFormat="1" ht="15" customHeight="1" x14ac:dyDescent="0.2">
      <c r="A52" s="633"/>
      <c r="B52" s="634"/>
      <c r="C52" s="635"/>
      <c r="D52" s="245" t="s">
        <v>306</v>
      </c>
      <c r="E52" s="624">
        <v>53.65</v>
      </c>
      <c r="F52" s="624">
        <v>56.697000000000003</v>
      </c>
      <c r="G52" s="624">
        <v>52.954999999999998</v>
      </c>
      <c r="H52" s="624">
        <v>74.412000000000006</v>
      </c>
      <c r="I52" s="624">
        <v>70.194000000000003</v>
      </c>
      <c r="J52" s="624">
        <v>64.694999999999993</v>
      </c>
      <c r="K52" s="624">
        <v>54.033000000000001</v>
      </c>
      <c r="L52" s="624">
        <v>64.933999999999997</v>
      </c>
      <c r="M52" s="624">
        <v>53.631999999999998</v>
      </c>
      <c r="N52" s="624">
        <v>53.463999999999999</v>
      </c>
      <c r="O52" s="624">
        <v>50.136000000000003</v>
      </c>
      <c r="P52" s="624">
        <v>50.006</v>
      </c>
      <c r="Q52" s="624">
        <v>49.496000000000002</v>
      </c>
      <c r="R52" s="686"/>
      <c r="S52" s="394"/>
      <c r="T52" s="1623"/>
      <c r="U52" s="1647"/>
      <c r="V52" s="1647"/>
      <c r="W52" s="1647"/>
      <c r="X52" s="1647"/>
      <c r="Y52" s="1647"/>
      <c r="Z52" s="1647"/>
    </row>
    <row r="53" spans="1:26" s="435" customFormat="1" ht="11.25" customHeight="1" x14ac:dyDescent="0.2">
      <c r="A53" s="405"/>
      <c r="B53" s="472"/>
      <c r="C53" s="626"/>
      <c r="D53" s="670" t="s">
        <v>240</v>
      </c>
      <c r="E53" s="616">
        <v>6.1031563958547475</v>
      </c>
      <c r="F53" s="616">
        <v>-1.4684925793333581</v>
      </c>
      <c r="G53" s="616">
        <v>-2.6455123726881635</v>
      </c>
      <c r="H53" s="616">
        <v>-2.9830508474576245</v>
      </c>
      <c r="I53" s="616">
        <v>-4.3352640545144761</v>
      </c>
      <c r="J53" s="616">
        <v>3.037204561381146</v>
      </c>
      <c r="K53" s="616">
        <v>-4.616226521677735</v>
      </c>
      <c r="L53" s="616">
        <v>-5.7301723261857447</v>
      </c>
      <c r="M53" s="616">
        <v>-3.6695105523125271</v>
      </c>
      <c r="N53" s="616">
        <v>-11.790133641313316</v>
      </c>
      <c r="O53" s="616">
        <v>-6.7497442574165341</v>
      </c>
      <c r="P53" s="616">
        <v>3.8503073600265836</v>
      </c>
      <c r="Q53" s="616">
        <v>-7.7427772600186291</v>
      </c>
      <c r="R53" s="683"/>
      <c r="S53" s="88"/>
      <c r="T53" s="1623"/>
      <c r="U53" s="1147"/>
      <c r="V53" s="1147"/>
      <c r="W53" s="1147"/>
      <c r="X53" s="1147"/>
      <c r="Y53" s="1147"/>
      <c r="Z53" s="1147"/>
    </row>
    <row r="54" spans="1:26" s="614" customFormat="1" ht="15.75" customHeight="1" x14ac:dyDescent="0.2">
      <c r="A54" s="613"/>
      <c r="B54" s="502"/>
      <c r="C54" s="1303" t="s">
        <v>307</v>
      </c>
      <c r="D54" s="220"/>
      <c r="E54" s="624">
        <v>16.167999999999999</v>
      </c>
      <c r="F54" s="624">
        <v>15.365</v>
      </c>
      <c r="G54" s="624">
        <v>13.518000000000001</v>
      </c>
      <c r="H54" s="624">
        <v>17.003</v>
      </c>
      <c r="I54" s="624">
        <v>16.132000000000001</v>
      </c>
      <c r="J54" s="624">
        <v>13.237</v>
      </c>
      <c r="K54" s="624">
        <v>10.487</v>
      </c>
      <c r="L54" s="624">
        <v>15.558999999999999</v>
      </c>
      <c r="M54" s="624">
        <v>15.617000000000001</v>
      </c>
      <c r="N54" s="624">
        <v>16.334</v>
      </c>
      <c r="O54" s="624">
        <v>14.250999999999999</v>
      </c>
      <c r="P54" s="624">
        <v>16.872</v>
      </c>
      <c r="Q54" s="624">
        <v>16.274000000000001</v>
      </c>
      <c r="R54" s="682"/>
      <c r="S54" s="394"/>
      <c r="T54" s="1623"/>
      <c r="U54" s="1642"/>
      <c r="V54" s="1642"/>
      <c r="W54" s="1642"/>
      <c r="X54" s="1642"/>
      <c r="Y54" s="1642"/>
      <c r="Z54" s="1642"/>
    </row>
    <row r="55" spans="1:26" s="435" customFormat="1" ht="9.75" customHeight="1" x14ac:dyDescent="0.2">
      <c r="A55" s="593"/>
      <c r="B55" s="637"/>
      <c r="C55" s="638"/>
      <c r="D55" s="670" t="s">
        <v>156</v>
      </c>
      <c r="E55" s="616">
        <v>18.377507687802019</v>
      </c>
      <c r="F55" s="616">
        <v>9.375</v>
      </c>
      <c r="G55" s="616">
        <v>29.955777735050958</v>
      </c>
      <c r="H55" s="616">
        <v>4.1914332986089819</v>
      </c>
      <c r="I55" s="616">
        <v>5.7073586265644627</v>
      </c>
      <c r="J55" s="616">
        <v>4.7065337763012138</v>
      </c>
      <c r="K55" s="616">
        <v>-1.1965328811004428</v>
      </c>
      <c r="L55" s="616">
        <v>-1.7677883704779407</v>
      </c>
      <c r="M55" s="616">
        <v>14.259584430787253</v>
      </c>
      <c r="N55" s="616">
        <v>-2.7159023228111923</v>
      </c>
      <c r="O55" s="616">
        <v>-19.234910739586287</v>
      </c>
      <c r="P55" s="616">
        <v>1.6569259504729761</v>
      </c>
      <c r="Q55" s="616">
        <v>0.65561603166750526</v>
      </c>
      <c r="R55" s="683"/>
      <c r="S55" s="88"/>
      <c r="T55" s="1623"/>
      <c r="U55" s="1642"/>
      <c r="V55" s="1147"/>
      <c r="W55" s="1147"/>
      <c r="X55" s="1147"/>
      <c r="Y55" s="1147"/>
      <c r="Z55" s="1147"/>
    </row>
    <row r="56" spans="1:26" s="614" customFormat="1" ht="15.75" customHeight="1" x14ac:dyDescent="0.2">
      <c r="A56" s="613"/>
      <c r="B56" s="502"/>
      <c r="C56" s="1559" t="s">
        <v>340</v>
      </c>
      <c r="D56" s="1559"/>
      <c r="E56" s="624">
        <v>268.14100000000002</v>
      </c>
      <c r="F56" s="624">
        <v>265.01799999999997</v>
      </c>
      <c r="G56" s="624">
        <v>260.59899999999999</v>
      </c>
      <c r="H56" s="624">
        <v>267.57799999999997</v>
      </c>
      <c r="I56" s="624">
        <v>251.33099999999999</v>
      </c>
      <c r="J56" s="624">
        <v>250.55500000000001</v>
      </c>
      <c r="K56" s="624">
        <v>261.00400000000002</v>
      </c>
      <c r="L56" s="624">
        <v>262.14800000000002</v>
      </c>
      <c r="M56" s="624">
        <v>257.22800000000001</v>
      </c>
      <c r="N56" s="624">
        <v>251.01599999999999</v>
      </c>
      <c r="O56" s="624">
        <v>243.321</v>
      </c>
      <c r="P56" s="624">
        <v>233.87899999999999</v>
      </c>
      <c r="Q56" s="624">
        <v>221.673</v>
      </c>
      <c r="R56" s="683"/>
      <c r="S56" s="394"/>
      <c r="T56" s="1623"/>
      <c r="U56" s="1642"/>
      <c r="V56" s="1642"/>
      <c r="W56" s="1642"/>
      <c r="X56" s="1642"/>
      <c r="Y56" s="1642"/>
      <c r="Z56" s="1642"/>
    </row>
    <row r="57" spans="1:26" s="435" customFormat="1" ht="10.5" customHeight="1" x14ac:dyDescent="0.2">
      <c r="A57" s="405"/>
      <c r="B57" s="472"/>
      <c r="C57" s="639"/>
      <c r="D57" s="639"/>
      <c r="E57" s="640"/>
      <c r="F57" s="641"/>
      <c r="G57" s="641"/>
      <c r="H57" s="641"/>
      <c r="I57" s="641"/>
      <c r="J57" s="641"/>
      <c r="K57" s="641"/>
      <c r="L57" s="641"/>
      <c r="M57" s="641"/>
      <c r="N57" s="641"/>
      <c r="O57" s="641"/>
      <c r="P57" s="641"/>
      <c r="Q57" s="641"/>
      <c r="R57" s="683"/>
      <c r="S57" s="88"/>
      <c r="T57" s="1623"/>
      <c r="U57" s="1147"/>
      <c r="V57" s="1147"/>
      <c r="W57" s="1147"/>
      <c r="X57" s="1147"/>
      <c r="Y57" s="1147"/>
      <c r="Z57" s="1147"/>
    </row>
    <row r="58" spans="1:26" s="435" customFormat="1" ht="10.5" customHeight="1" x14ac:dyDescent="0.2">
      <c r="A58" s="405"/>
      <c r="B58" s="472"/>
      <c r="C58" s="626"/>
      <c r="D58" s="175"/>
      <c r="E58" s="617"/>
      <c r="F58" s="617"/>
      <c r="G58" s="617"/>
      <c r="H58" s="617"/>
      <c r="I58" s="617"/>
      <c r="J58" s="617"/>
      <c r="K58" s="617"/>
      <c r="L58" s="617"/>
      <c r="M58" s="617"/>
      <c r="N58" s="617"/>
      <c r="O58" s="617"/>
      <c r="P58" s="617"/>
      <c r="Q58" s="617"/>
      <c r="R58" s="683"/>
      <c r="S58" s="88"/>
      <c r="T58" s="1623"/>
      <c r="U58" s="1147"/>
      <c r="V58" s="1147"/>
      <c r="W58" s="1147"/>
      <c r="X58" s="1147"/>
      <c r="Y58" s="1147"/>
      <c r="Z58" s="1147"/>
    </row>
    <row r="59" spans="1:26" s="435" customFormat="1" ht="10.5" customHeight="1" x14ac:dyDescent="0.2">
      <c r="A59" s="405"/>
      <c r="B59" s="472"/>
      <c r="C59" s="626"/>
      <c r="D59" s="175"/>
      <c r="E59" s="627"/>
      <c r="F59" s="627"/>
      <c r="G59" s="627"/>
      <c r="H59" s="627"/>
      <c r="I59" s="627"/>
      <c r="J59" s="627"/>
      <c r="K59" s="627"/>
      <c r="L59" s="627"/>
      <c r="M59" s="627"/>
      <c r="N59" s="627"/>
      <c r="O59" s="627"/>
      <c r="P59" s="627"/>
      <c r="Q59" s="627"/>
      <c r="R59" s="683"/>
      <c r="S59" s="88"/>
      <c r="T59" s="1623"/>
      <c r="U59" s="1147"/>
      <c r="V59" s="1147"/>
      <c r="W59" s="1147"/>
      <c r="X59" s="1147"/>
      <c r="Y59" s="1147"/>
      <c r="Z59" s="1147"/>
    </row>
    <row r="60" spans="1:26" s="435" customFormat="1" ht="10.5" customHeight="1" x14ac:dyDescent="0.2">
      <c r="A60" s="405"/>
      <c r="B60" s="472"/>
      <c r="C60" s="626"/>
      <c r="D60" s="175"/>
      <c r="E60" s="627"/>
      <c r="F60" s="627"/>
      <c r="G60" s="627"/>
      <c r="H60" s="627"/>
      <c r="I60" s="627"/>
      <c r="J60" s="627"/>
      <c r="K60" s="627"/>
      <c r="L60" s="627"/>
      <c r="M60" s="627"/>
      <c r="N60" s="627"/>
      <c r="O60" s="627"/>
      <c r="P60" s="627"/>
      <c r="Q60" s="627"/>
      <c r="R60" s="683"/>
      <c r="S60" s="88"/>
      <c r="T60" s="1623"/>
      <c r="U60" s="1147"/>
      <c r="V60" s="1147"/>
      <c r="W60" s="1147"/>
      <c r="X60" s="1147"/>
      <c r="Y60" s="1147"/>
      <c r="Z60" s="1147"/>
    </row>
    <row r="61" spans="1:26" s="435" customFormat="1" ht="10.5" customHeight="1" x14ac:dyDescent="0.2">
      <c r="A61" s="405"/>
      <c r="B61" s="472"/>
      <c r="C61" s="626"/>
      <c r="D61" s="175"/>
      <c r="E61" s="627"/>
      <c r="F61" s="627"/>
      <c r="G61" s="627"/>
      <c r="H61" s="627"/>
      <c r="I61" s="627"/>
      <c r="J61" s="627"/>
      <c r="K61" s="627"/>
      <c r="L61" s="627"/>
      <c r="M61" s="627"/>
      <c r="N61" s="627"/>
      <c r="O61" s="627"/>
      <c r="P61" s="627"/>
      <c r="Q61" s="627"/>
      <c r="R61" s="683"/>
      <c r="S61" s="88"/>
      <c r="T61" s="1623"/>
      <c r="U61" s="1147"/>
      <c r="V61" s="1147"/>
      <c r="W61" s="1147"/>
      <c r="X61" s="1147"/>
      <c r="Y61" s="1147"/>
      <c r="Z61" s="1147"/>
    </row>
    <row r="62" spans="1:26" s="435" customFormat="1" ht="10.5" customHeight="1" x14ac:dyDescent="0.2">
      <c r="A62" s="405"/>
      <c r="B62" s="472"/>
      <c r="C62" s="626"/>
      <c r="D62" s="175"/>
      <c r="E62" s="627"/>
      <c r="F62" s="627"/>
      <c r="G62" s="627"/>
      <c r="H62" s="627"/>
      <c r="I62" s="627"/>
      <c r="J62" s="627"/>
      <c r="K62" s="627"/>
      <c r="L62" s="627"/>
      <c r="M62" s="627"/>
      <c r="N62" s="627"/>
      <c r="O62" s="627"/>
      <c r="P62" s="627"/>
      <c r="Q62" s="627"/>
      <c r="R62" s="683"/>
      <c r="S62" s="88"/>
      <c r="U62" s="1147"/>
      <c r="V62" s="1147"/>
      <c r="W62" s="1147"/>
      <c r="X62" s="1147"/>
      <c r="Y62" s="1147"/>
      <c r="Z62" s="1147"/>
    </row>
    <row r="63" spans="1:26" s="435" customFormat="1" ht="10.5" customHeight="1" x14ac:dyDescent="0.2">
      <c r="A63" s="405"/>
      <c r="B63" s="472"/>
      <c r="C63" s="626"/>
      <c r="D63" s="175"/>
      <c r="E63" s="627"/>
      <c r="F63" s="627"/>
      <c r="G63" s="627"/>
      <c r="H63" s="627"/>
      <c r="I63" s="627"/>
      <c r="J63" s="627"/>
      <c r="K63" s="627"/>
      <c r="L63" s="627"/>
      <c r="M63" s="627"/>
      <c r="N63" s="627"/>
      <c r="O63" s="627"/>
      <c r="P63" s="627"/>
      <c r="Q63" s="627"/>
      <c r="R63" s="683"/>
      <c r="S63" s="88"/>
      <c r="U63" s="1147"/>
      <c r="V63" s="1147"/>
      <c r="W63" s="1147"/>
      <c r="X63" s="1147"/>
      <c r="Y63" s="1147"/>
      <c r="Z63" s="1147"/>
    </row>
    <row r="64" spans="1:26" s="435" customFormat="1" ht="10.5" customHeight="1" x14ac:dyDescent="0.2">
      <c r="A64" s="405"/>
      <c r="B64" s="472"/>
      <c r="C64" s="626"/>
      <c r="D64" s="175"/>
      <c r="E64" s="627"/>
      <c r="F64" s="627"/>
      <c r="G64" s="627"/>
      <c r="H64" s="627"/>
      <c r="I64" s="627"/>
      <c r="J64" s="627"/>
      <c r="K64" s="627"/>
      <c r="L64" s="627"/>
      <c r="M64" s="627"/>
      <c r="N64" s="627"/>
      <c r="O64" s="627"/>
      <c r="P64" s="627"/>
      <c r="Q64" s="627"/>
      <c r="R64" s="683"/>
      <c r="S64" s="88"/>
      <c r="U64" s="1147"/>
      <c r="V64" s="1147"/>
      <c r="W64" s="1147"/>
      <c r="X64" s="1147"/>
      <c r="Y64" s="1147"/>
      <c r="Z64" s="1147"/>
    </row>
    <row r="65" spans="1:26" s="435" customFormat="1" ht="10.5" customHeight="1" x14ac:dyDescent="0.2">
      <c r="A65" s="405"/>
      <c r="B65" s="472"/>
      <c r="C65" s="626"/>
      <c r="D65" s="175"/>
      <c r="E65" s="627"/>
      <c r="F65" s="627"/>
      <c r="G65" s="627"/>
      <c r="H65" s="627"/>
      <c r="I65" s="627"/>
      <c r="J65" s="627"/>
      <c r="K65" s="627"/>
      <c r="L65" s="627"/>
      <c r="M65" s="627"/>
      <c r="N65" s="627"/>
      <c r="O65" s="627"/>
      <c r="P65" s="627"/>
      <c r="Q65" s="627"/>
      <c r="R65" s="683"/>
      <c r="S65" s="88"/>
      <c r="U65" s="1147"/>
      <c r="V65" s="1147"/>
      <c r="W65" s="1147"/>
      <c r="X65" s="1147"/>
      <c r="Y65" s="1147"/>
      <c r="Z65" s="1147"/>
    </row>
    <row r="66" spans="1:26" s="435" customFormat="1" ht="10.5" customHeight="1" x14ac:dyDescent="0.2">
      <c r="A66" s="405"/>
      <c r="B66" s="472"/>
      <c r="C66" s="626"/>
      <c r="D66" s="175"/>
      <c r="E66" s="627"/>
      <c r="F66" s="627"/>
      <c r="G66" s="627"/>
      <c r="H66" s="627"/>
      <c r="I66" s="627"/>
      <c r="J66" s="627"/>
      <c r="K66" s="627"/>
      <c r="L66" s="627"/>
      <c r="M66" s="627"/>
      <c r="N66" s="627"/>
      <c r="O66" s="627"/>
      <c r="P66" s="627"/>
      <c r="Q66" s="627"/>
      <c r="R66" s="683"/>
      <c r="S66" s="88"/>
      <c r="U66" s="1147"/>
      <c r="V66" s="1147"/>
      <c r="W66" s="1147"/>
      <c r="X66" s="1147"/>
      <c r="Y66" s="1147"/>
      <c r="Z66" s="1147"/>
    </row>
    <row r="67" spans="1:26" s="435" customFormat="1" ht="10.5" customHeight="1" x14ac:dyDescent="0.2">
      <c r="A67" s="405"/>
      <c r="B67" s="472"/>
      <c r="C67" s="626"/>
      <c r="D67" s="175"/>
      <c r="E67" s="627"/>
      <c r="F67" s="627"/>
      <c r="G67" s="627"/>
      <c r="H67" s="627"/>
      <c r="I67" s="627"/>
      <c r="J67" s="627"/>
      <c r="K67" s="627"/>
      <c r="L67" s="627"/>
      <c r="M67" s="627"/>
      <c r="N67" s="627"/>
      <c r="O67" s="627"/>
      <c r="P67" s="627"/>
      <c r="Q67" s="627"/>
      <c r="R67" s="683"/>
      <c r="S67" s="88"/>
      <c r="U67" s="1147"/>
      <c r="V67" s="1147"/>
      <c r="W67" s="1147"/>
      <c r="X67" s="1147"/>
      <c r="Y67" s="1147"/>
      <c r="Z67" s="1147"/>
    </row>
    <row r="68" spans="1:26" s="435" customFormat="1" ht="10.5" customHeight="1" x14ac:dyDescent="0.2">
      <c r="A68" s="405"/>
      <c r="B68" s="472"/>
      <c r="C68" s="626"/>
      <c r="D68" s="175"/>
      <c r="E68" s="627"/>
      <c r="F68" s="627"/>
      <c r="G68" s="627"/>
      <c r="H68" s="627"/>
      <c r="I68" s="627"/>
      <c r="J68" s="627"/>
      <c r="K68" s="627"/>
      <c r="L68" s="627"/>
      <c r="M68" s="627"/>
      <c r="N68" s="627"/>
      <c r="O68" s="627"/>
      <c r="P68" s="627"/>
      <c r="Q68" s="627"/>
      <c r="R68" s="683"/>
      <c r="S68" s="88"/>
      <c r="U68" s="1147"/>
      <c r="V68" s="1147"/>
      <c r="W68" s="1147"/>
      <c r="X68" s="1147"/>
      <c r="Y68" s="1147"/>
      <c r="Z68" s="1147"/>
    </row>
    <row r="69" spans="1:26" s="435" customFormat="1" ht="10.5" customHeight="1" x14ac:dyDescent="0.2">
      <c r="A69" s="405"/>
      <c r="B69" s="472"/>
      <c r="C69" s="626"/>
      <c r="D69" s="175"/>
      <c r="E69" s="627"/>
      <c r="F69" s="627"/>
      <c r="G69" s="627"/>
      <c r="H69" s="627"/>
      <c r="I69" s="627"/>
      <c r="J69" s="627"/>
      <c r="K69" s="627"/>
      <c r="L69" s="627"/>
      <c r="M69" s="627"/>
      <c r="N69" s="627"/>
      <c r="O69" s="627"/>
      <c r="P69" s="627"/>
      <c r="Q69" s="627"/>
      <c r="R69" s="683"/>
      <c r="S69" s="88"/>
      <c r="U69" s="1147"/>
      <c r="V69" s="1147"/>
      <c r="W69" s="1147"/>
      <c r="X69" s="1147"/>
      <c r="Y69" s="1147"/>
      <c r="Z69" s="1147"/>
    </row>
    <row r="70" spans="1:26" s="435" customFormat="1" ht="17.25" customHeight="1" x14ac:dyDescent="0.2">
      <c r="A70" s="405"/>
      <c r="B70" s="472"/>
      <c r="C70" s="1560" t="s">
        <v>492</v>
      </c>
      <c r="D70" s="1560"/>
      <c r="E70" s="1560"/>
      <c r="F70" s="1560"/>
      <c r="G70" s="1560"/>
      <c r="H70" s="1560"/>
      <c r="I70" s="1560"/>
      <c r="J70" s="1560"/>
      <c r="K70" s="1560"/>
      <c r="L70" s="1560"/>
      <c r="M70" s="1560"/>
      <c r="N70" s="1560"/>
      <c r="O70" s="1560"/>
      <c r="P70" s="1560"/>
      <c r="Q70" s="1560"/>
      <c r="R70" s="683"/>
      <c r="S70" s="88"/>
      <c r="U70" s="1147"/>
      <c r="V70" s="1147"/>
      <c r="W70" s="1147"/>
      <c r="X70" s="1147"/>
      <c r="Y70" s="1147"/>
      <c r="Z70" s="1147"/>
    </row>
    <row r="71" spans="1:26" s="717" customFormat="1" ht="11.25" customHeight="1" x14ac:dyDescent="0.2">
      <c r="A71" s="417"/>
      <c r="B71" s="547"/>
      <c r="C71" s="1558" t="s">
        <v>625</v>
      </c>
      <c r="D71" s="1558"/>
      <c r="E71" s="1558"/>
      <c r="F71" s="1558"/>
      <c r="G71" s="1558"/>
      <c r="H71" s="1558"/>
      <c r="I71" s="1558"/>
      <c r="J71" s="1558"/>
      <c r="K71" s="1558"/>
      <c r="L71" s="1555" t="s">
        <v>489</v>
      </c>
      <c r="M71" s="1555"/>
      <c r="N71" s="1555"/>
      <c r="O71" s="1625" t="s">
        <v>488</v>
      </c>
      <c r="P71" s="1625"/>
      <c r="Q71" s="1625"/>
      <c r="R71" s="1158"/>
      <c r="S71" s="1158"/>
      <c r="T71" s="1158"/>
      <c r="U71" s="1641"/>
      <c r="V71" s="1641"/>
      <c r="W71" s="1641"/>
      <c r="X71" s="1641"/>
      <c r="Y71" s="1641"/>
      <c r="Z71" s="1158"/>
    </row>
    <row r="72" spans="1:26" s="435" customFormat="1" ht="9.75" customHeight="1" x14ac:dyDescent="0.2">
      <c r="A72" s="405"/>
      <c r="B72" s="472"/>
      <c r="C72" s="1159" t="s">
        <v>493</v>
      </c>
      <c r="D72" s="1159"/>
      <c r="R72" s="683"/>
      <c r="S72" s="88"/>
      <c r="U72" s="1147"/>
      <c r="V72" s="1147"/>
      <c r="W72" s="1147"/>
      <c r="X72" s="1147"/>
      <c r="Y72" s="1147"/>
      <c r="Z72" s="1147"/>
    </row>
    <row r="73" spans="1:26" x14ac:dyDescent="0.2">
      <c r="A73" s="405"/>
      <c r="B73" s="642">
        <v>20</v>
      </c>
      <c r="C73" s="1526">
        <v>42552</v>
      </c>
      <c r="D73" s="1526"/>
      <c r="E73" s="607"/>
      <c r="F73" s="643"/>
      <c r="G73" s="643"/>
      <c r="H73" s="643"/>
      <c r="I73" s="643"/>
      <c r="J73" s="644"/>
      <c r="K73" s="644"/>
      <c r="L73" s="644"/>
      <c r="M73" s="644"/>
      <c r="N73" s="645"/>
      <c r="O73" s="645"/>
      <c r="P73" s="645"/>
      <c r="Q73" s="910"/>
      <c r="R73" s="687"/>
      <c r="S73" s="910"/>
    </row>
  </sheetData>
  <mergeCells count="11">
    <mergeCell ref="C56:D56"/>
    <mergeCell ref="C70:Q70"/>
    <mergeCell ref="C71:K71"/>
    <mergeCell ref="L71:N71"/>
    <mergeCell ref="O71:Q71"/>
    <mergeCell ref="C73:D73"/>
    <mergeCell ref="E1:Q1"/>
    <mergeCell ref="P3:Q3"/>
    <mergeCell ref="E6:K6"/>
    <mergeCell ref="L6:Q6"/>
    <mergeCell ref="C34:D34"/>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zoomScaleNormal="100" workbookViewId="0"/>
  </sheetViews>
  <sheetFormatPr defaultRowHeight="12.75" x14ac:dyDescent="0.2"/>
  <cols>
    <col min="1" max="1" width="1" style="100" customWidth="1"/>
    <col min="2" max="2" width="2.5703125" style="100" customWidth="1"/>
    <col min="3" max="3" width="1" style="100" customWidth="1"/>
    <col min="4" max="4" width="13" style="100" customWidth="1"/>
    <col min="5" max="6" width="16" style="100" customWidth="1"/>
    <col min="7" max="9" width="15.7109375" style="100" customWidth="1"/>
    <col min="10" max="10" width="0.85546875" style="100" customWidth="1"/>
    <col min="11" max="11" width="2.5703125" style="100" customWidth="1"/>
    <col min="12" max="12" width="1" style="100" customWidth="1"/>
    <col min="13" max="13" width="11.42578125" style="1626" bestFit="1" customWidth="1"/>
    <col min="14" max="16384" width="9.140625" style="100"/>
  </cols>
  <sheetData>
    <row r="1" spans="1:18" ht="13.5" customHeight="1" x14ac:dyDescent="0.2">
      <c r="A1" s="102"/>
      <c r="B1" s="783"/>
      <c r="C1" s="784" t="s">
        <v>398</v>
      </c>
      <c r="D1" s="785"/>
      <c r="E1" s="102"/>
      <c r="F1" s="102"/>
      <c r="G1" s="102"/>
      <c r="H1" s="102"/>
      <c r="I1" s="786"/>
      <c r="J1" s="102"/>
      <c r="K1" s="102"/>
      <c r="L1" s="99"/>
    </row>
    <row r="2" spans="1:18" ht="6" customHeight="1" x14ac:dyDescent="0.2">
      <c r="A2" s="340"/>
      <c r="B2" s="787"/>
      <c r="C2" s="788"/>
      <c r="D2" s="788"/>
      <c r="E2" s="789"/>
      <c r="F2" s="789"/>
      <c r="G2" s="789"/>
      <c r="H2" s="789"/>
      <c r="I2" s="790"/>
      <c r="J2" s="759"/>
      <c r="K2" s="339"/>
      <c r="L2" s="99"/>
    </row>
    <row r="3" spans="1:18" ht="6" customHeight="1" thickBot="1" x14ac:dyDescent="0.25">
      <c r="A3" s="340"/>
      <c r="B3" s="340"/>
      <c r="C3" s="102"/>
      <c r="D3" s="102"/>
      <c r="E3" s="102"/>
      <c r="F3" s="102"/>
      <c r="G3" s="102"/>
      <c r="H3" s="102"/>
      <c r="I3" s="102"/>
      <c r="J3" s="102"/>
      <c r="K3" s="341"/>
      <c r="L3" s="99"/>
    </row>
    <row r="4" spans="1:18" s="104" customFormat="1" ht="13.5" customHeight="1" thickBot="1" x14ac:dyDescent="0.25">
      <c r="A4" s="384"/>
      <c r="B4" s="340"/>
      <c r="C4" s="1563" t="s">
        <v>399</v>
      </c>
      <c r="D4" s="1564"/>
      <c r="E4" s="1564"/>
      <c r="F4" s="1564"/>
      <c r="G4" s="1564"/>
      <c r="H4" s="1564"/>
      <c r="I4" s="1564"/>
      <c r="J4" s="1565"/>
      <c r="K4" s="341"/>
      <c r="L4" s="103"/>
      <c r="M4" s="1626"/>
    </row>
    <row r="5" spans="1:18" ht="15.75" customHeight="1" x14ac:dyDescent="0.2">
      <c r="A5" s="340"/>
      <c r="B5" s="340"/>
      <c r="C5" s="791" t="s">
        <v>69</v>
      </c>
      <c r="D5" s="105"/>
      <c r="E5" s="105"/>
      <c r="F5" s="105"/>
      <c r="G5" s="105"/>
      <c r="H5" s="105"/>
      <c r="I5" s="105"/>
      <c r="J5" s="792"/>
      <c r="K5" s="341"/>
      <c r="L5" s="99"/>
    </row>
    <row r="6" spans="1:18" ht="12" customHeight="1" x14ac:dyDescent="0.2">
      <c r="A6" s="340"/>
      <c r="B6" s="340"/>
      <c r="C6" s="105"/>
      <c r="D6" s="105"/>
      <c r="E6" s="793"/>
      <c r="F6" s="793"/>
      <c r="G6" s="793"/>
      <c r="H6" s="793"/>
      <c r="I6" s="793"/>
      <c r="J6" s="794"/>
      <c r="K6" s="341"/>
      <c r="L6" s="99"/>
    </row>
    <row r="7" spans="1:18" ht="24" customHeight="1" x14ac:dyDescent="0.2">
      <c r="A7" s="340"/>
      <c r="B7" s="340"/>
      <c r="C7" s="1566" t="s">
        <v>629</v>
      </c>
      <c r="D7" s="1567"/>
      <c r="E7" s="782" t="s">
        <v>68</v>
      </c>
      <c r="F7" s="782" t="s">
        <v>400</v>
      </c>
      <c r="G7" s="106" t="s">
        <v>401</v>
      </c>
      <c r="H7" s="106" t="s">
        <v>402</v>
      </c>
      <c r="I7" s="106"/>
      <c r="J7" s="795"/>
      <c r="K7" s="342"/>
      <c r="L7" s="107"/>
    </row>
    <row r="8" spans="1:18" s="802" customFormat="1" ht="3" customHeight="1" x14ac:dyDescent="0.2">
      <c r="A8" s="796"/>
      <c r="B8" s="340"/>
      <c r="C8" s="108"/>
      <c r="D8" s="797"/>
      <c r="E8" s="798"/>
      <c r="F8" s="799"/>
      <c r="G8" s="797"/>
      <c r="H8" s="797"/>
      <c r="I8" s="797"/>
      <c r="J8" s="797"/>
      <c r="K8" s="800"/>
      <c r="L8" s="801"/>
      <c r="M8" s="1626"/>
    </row>
    <row r="9" spans="1:18" s="112" customFormat="1" ht="12.75" customHeight="1" x14ac:dyDescent="0.2">
      <c r="A9" s="385"/>
      <c r="B9" s="340"/>
      <c r="C9" s="110" t="s">
        <v>196</v>
      </c>
      <c r="D9" s="733" t="s">
        <v>196</v>
      </c>
      <c r="E9" s="756">
        <v>4.2</v>
      </c>
      <c r="F9" s="756">
        <v>7.6</v>
      </c>
      <c r="G9" s="756">
        <v>4.5</v>
      </c>
      <c r="H9" s="756">
        <v>3.8</v>
      </c>
      <c r="I9" s="111">
        <f>IFERROR(H9/G9,":")</f>
        <v>0.84444444444444444</v>
      </c>
      <c r="J9" s="803"/>
      <c r="K9" s="343"/>
      <c r="L9" s="109"/>
      <c r="M9" s="1627"/>
      <c r="Q9" s="1628"/>
      <c r="R9" s="1629"/>
    </row>
    <row r="10" spans="1:18" ht="12.75" customHeight="1" x14ac:dyDescent="0.2">
      <c r="A10" s="340"/>
      <c r="B10" s="340"/>
      <c r="C10" s="110" t="s">
        <v>197</v>
      </c>
      <c r="D10" s="733" t="s">
        <v>197</v>
      </c>
      <c r="E10" s="756">
        <v>6</v>
      </c>
      <c r="F10" s="756">
        <v>11.1</v>
      </c>
      <c r="G10" s="756">
        <v>6.3</v>
      </c>
      <c r="H10" s="756">
        <v>5.7</v>
      </c>
      <c r="I10" s="111">
        <f t="shared" ref="I10:I39" si="0">IFERROR(H10/G10,":")</f>
        <v>0.90476190476190477</v>
      </c>
      <c r="J10" s="803"/>
      <c r="K10" s="344"/>
      <c r="L10" s="101"/>
      <c r="M10" s="1627"/>
      <c r="P10" s="112"/>
      <c r="Q10" s="1630"/>
      <c r="R10" s="1629"/>
    </row>
    <row r="11" spans="1:18" ht="12.75" customHeight="1" x14ac:dyDescent="0.2">
      <c r="A11" s="340"/>
      <c r="B11" s="340"/>
      <c r="C11" s="110" t="s">
        <v>198</v>
      </c>
      <c r="D11" s="733" t="s">
        <v>198</v>
      </c>
      <c r="E11" s="756">
        <v>8</v>
      </c>
      <c r="F11" s="756">
        <v>18.600000000000001</v>
      </c>
      <c r="G11" s="756">
        <v>8.5</v>
      </c>
      <c r="H11" s="756">
        <v>7.5</v>
      </c>
      <c r="I11" s="111">
        <f t="shared" si="0"/>
        <v>0.88235294117647056</v>
      </c>
      <c r="J11" s="803"/>
      <c r="K11" s="344"/>
      <c r="L11" s="101"/>
      <c r="M11" s="1627"/>
      <c r="P11" s="112"/>
      <c r="Q11" s="1630"/>
      <c r="R11" s="1629"/>
    </row>
    <row r="12" spans="1:18" ht="12.75" customHeight="1" x14ac:dyDescent="0.2">
      <c r="A12" s="340"/>
      <c r="B12" s="340"/>
      <c r="C12" s="110" t="s">
        <v>372</v>
      </c>
      <c r="D12" s="733" t="s">
        <v>372</v>
      </c>
      <c r="E12" s="756">
        <v>11.4</v>
      </c>
      <c r="F12" s="756">
        <v>22.7</v>
      </c>
      <c r="G12" s="756">
        <v>10.8</v>
      </c>
      <c r="H12" s="756">
        <v>12</v>
      </c>
      <c r="I12" s="111">
        <f t="shared" si="0"/>
        <v>1.1111111111111109</v>
      </c>
      <c r="J12" s="803"/>
      <c r="K12" s="344"/>
      <c r="L12" s="101"/>
      <c r="M12" s="1627"/>
      <c r="P12" s="112"/>
      <c r="Q12" s="1630"/>
      <c r="R12" s="1629"/>
    </row>
    <row r="13" spans="1:18" ht="12.75" customHeight="1" x14ac:dyDescent="0.2">
      <c r="A13" s="340"/>
      <c r="B13" s="340"/>
      <c r="C13" s="110"/>
      <c r="D13" s="733" t="s">
        <v>380</v>
      </c>
      <c r="E13" s="756">
        <v>11.9</v>
      </c>
      <c r="F13" s="756">
        <v>25.1</v>
      </c>
      <c r="G13" s="756">
        <v>12.2</v>
      </c>
      <c r="H13" s="756">
        <v>11.6</v>
      </c>
      <c r="I13" s="111">
        <f t="shared" si="0"/>
        <v>0.9508196721311476</v>
      </c>
      <c r="J13" s="803"/>
      <c r="K13" s="344"/>
      <c r="L13" s="101"/>
      <c r="M13" s="1627"/>
      <c r="P13" s="112"/>
      <c r="Q13" s="1630"/>
      <c r="R13" s="1629"/>
    </row>
    <row r="14" spans="1:18" ht="12.75" customHeight="1" x14ac:dyDescent="0.2">
      <c r="A14" s="340"/>
      <c r="B14" s="340"/>
      <c r="C14" s="110" t="s">
        <v>199</v>
      </c>
      <c r="D14" s="733" t="s">
        <v>199</v>
      </c>
      <c r="E14" s="756">
        <v>9.6</v>
      </c>
      <c r="F14" s="756">
        <v>24.8</v>
      </c>
      <c r="G14" s="756">
        <v>8.4</v>
      </c>
      <c r="H14" s="756">
        <v>11</v>
      </c>
      <c r="I14" s="111">
        <f t="shared" si="0"/>
        <v>1.3095238095238095</v>
      </c>
      <c r="J14" s="803"/>
      <c r="K14" s="344"/>
      <c r="L14" s="101"/>
      <c r="M14" s="1627"/>
      <c r="P14" s="112"/>
      <c r="Q14" s="1630"/>
      <c r="R14" s="1629"/>
    </row>
    <row r="15" spans="1:18" ht="12.75" customHeight="1" x14ac:dyDescent="0.2">
      <c r="A15" s="340"/>
      <c r="B15" s="340"/>
      <c r="C15" s="110" t="s">
        <v>373</v>
      </c>
      <c r="D15" s="733" t="s">
        <v>381</v>
      </c>
      <c r="E15" s="756">
        <v>7.6</v>
      </c>
      <c r="F15" s="756">
        <v>14.1</v>
      </c>
      <c r="G15" s="756">
        <v>7</v>
      </c>
      <c r="H15" s="756">
        <v>8.3000000000000007</v>
      </c>
      <c r="I15" s="111">
        <f t="shared" si="0"/>
        <v>1.1857142857142857</v>
      </c>
      <c r="J15" s="803"/>
      <c r="K15" s="344"/>
      <c r="L15" s="101"/>
      <c r="M15" s="1627"/>
      <c r="P15" s="112"/>
      <c r="Q15" s="1630"/>
      <c r="R15" s="1629"/>
    </row>
    <row r="16" spans="1:18" ht="12.75" customHeight="1" x14ac:dyDescent="0.2">
      <c r="A16" s="340"/>
      <c r="B16" s="340"/>
      <c r="C16" s="110" t="s">
        <v>200</v>
      </c>
      <c r="D16" s="733" t="s">
        <v>200</v>
      </c>
      <c r="E16" s="756">
        <v>19.399999999999999</v>
      </c>
      <c r="F16" s="756">
        <v>45</v>
      </c>
      <c r="G16" s="756">
        <v>17.8</v>
      </c>
      <c r="H16" s="756">
        <v>21.3</v>
      </c>
      <c r="I16" s="111">
        <f t="shared" si="0"/>
        <v>1.196629213483146</v>
      </c>
      <c r="J16" s="803"/>
      <c r="K16" s="344"/>
      <c r="L16" s="101"/>
      <c r="M16" s="1627"/>
      <c r="P16" s="112"/>
      <c r="Q16" s="1630"/>
      <c r="R16" s="1629"/>
    </row>
    <row r="17" spans="1:18" ht="12.75" customHeight="1" x14ac:dyDescent="0.2">
      <c r="A17" s="340"/>
      <c r="B17" s="340"/>
      <c r="C17" s="110" t="s">
        <v>374</v>
      </c>
      <c r="D17" s="733" t="s">
        <v>374</v>
      </c>
      <c r="E17" s="756">
        <v>6.5</v>
      </c>
      <c r="F17" s="756">
        <v>13.4</v>
      </c>
      <c r="G17" s="756">
        <v>7.6</v>
      </c>
      <c r="H17" s="756">
        <v>5.2</v>
      </c>
      <c r="I17" s="111">
        <f t="shared" si="0"/>
        <v>0.68421052631578949</v>
      </c>
      <c r="J17" s="803"/>
      <c r="K17" s="344"/>
      <c r="L17" s="101"/>
      <c r="M17" s="1627"/>
      <c r="P17" s="112"/>
      <c r="Q17" s="1630"/>
      <c r="R17" s="1629"/>
    </row>
    <row r="18" spans="1:18" ht="12.75" customHeight="1" x14ac:dyDescent="0.2">
      <c r="A18" s="340"/>
      <c r="B18" s="340"/>
      <c r="C18" s="110" t="s">
        <v>201</v>
      </c>
      <c r="D18" s="733" t="s">
        <v>201</v>
      </c>
      <c r="E18" s="756">
        <v>9.3000000000000007</v>
      </c>
      <c r="F18" s="756">
        <v>20</v>
      </c>
      <c r="G18" s="756">
        <v>8.5</v>
      </c>
      <c r="H18" s="756">
        <v>10.199999999999999</v>
      </c>
      <c r="I18" s="111">
        <f t="shared" si="0"/>
        <v>1.2</v>
      </c>
      <c r="J18" s="803"/>
      <c r="K18" s="344"/>
      <c r="L18" s="101"/>
      <c r="M18" s="1627"/>
      <c r="P18" s="112"/>
      <c r="Q18" s="1630"/>
      <c r="R18" s="1629"/>
    </row>
    <row r="19" spans="1:18" ht="12.75" customHeight="1" x14ac:dyDescent="0.2">
      <c r="A19" s="340"/>
      <c r="B19" s="340"/>
      <c r="C19" s="110" t="s">
        <v>202</v>
      </c>
      <c r="D19" s="733" t="s">
        <v>202</v>
      </c>
      <c r="E19" s="756">
        <v>9.1999999999999993</v>
      </c>
      <c r="F19" s="756">
        <v>21.3</v>
      </c>
      <c r="G19" s="756">
        <v>9.5</v>
      </c>
      <c r="H19" s="756">
        <v>9</v>
      </c>
      <c r="I19" s="111">
        <f t="shared" si="0"/>
        <v>0.94736842105263153</v>
      </c>
      <c r="J19" s="803"/>
      <c r="K19" s="344"/>
      <c r="L19" s="101"/>
      <c r="M19" s="1627"/>
      <c r="P19" s="112"/>
      <c r="Q19" s="1630"/>
      <c r="R19" s="1629"/>
    </row>
    <row r="20" spans="1:18" s="114" customFormat="1" ht="12.75" customHeight="1" x14ac:dyDescent="0.2">
      <c r="A20" s="386"/>
      <c r="B20" s="340"/>
      <c r="C20" s="110" t="s">
        <v>356</v>
      </c>
      <c r="D20" s="733" t="s">
        <v>375</v>
      </c>
      <c r="E20" s="756">
        <v>23.6</v>
      </c>
      <c r="F20" s="756">
        <v>49.3</v>
      </c>
      <c r="G20" s="756">
        <v>19.5</v>
      </c>
      <c r="H20" s="756">
        <v>28.6</v>
      </c>
      <c r="I20" s="111">
        <f t="shared" si="0"/>
        <v>1.4666666666666668</v>
      </c>
      <c r="J20" s="804"/>
      <c r="K20" s="345"/>
      <c r="L20" s="113"/>
      <c r="M20" s="1627"/>
      <c r="N20" s="100"/>
      <c r="O20" s="100"/>
      <c r="P20" s="112"/>
      <c r="Q20" s="1631"/>
      <c r="R20" s="1629"/>
    </row>
    <row r="21" spans="1:18" ht="12.75" customHeight="1" x14ac:dyDescent="0.2">
      <c r="A21" s="340"/>
      <c r="B21" s="340"/>
      <c r="C21" s="110" t="s">
        <v>203</v>
      </c>
      <c r="D21" s="733" t="s">
        <v>382</v>
      </c>
      <c r="E21" s="756">
        <v>5.9</v>
      </c>
      <c r="F21" s="756">
        <v>10.6</v>
      </c>
      <c r="G21" s="756">
        <v>5.4</v>
      </c>
      <c r="H21" s="756">
        <v>6.4</v>
      </c>
      <c r="I21" s="111">
        <f t="shared" si="0"/>
        <v>1.1851851851851851</v>
      </c>
      <c r="J21" s="803"/>
      <c r="K21" s="344"/>
      <c r="L21" s="101"/>
      <c r="M21" s="1627"/>
      <c r="P21" s="112"/>
      <c r="Q21" s="1630"/>
      <c r="R21" s="1629"/>
    </row>
    <row r="22" spans="1:18" s="116" customFormat="1" ht="12.75" customHeight="1" x14ac:dyDescent="0.2">
      <c r="A22" s="387"/>
      <c r="B22" s="340"/>
      <c r="C22" s="110" t="s">
        <v>204</v>
      </c>
      <c r="D22" s="733" t="s">
        <v>204</v>
      </c>
      <c r="E22" s="756">
        <v>8.1</v>
      </c>
      <c r="F22" s="756">
        <v>17</v>
      </c>
      <c r="G22" s="756">
        <v>9.4</v>
      </c>
      <c r="H22" s="756">
        <v>6.6</v>
      </c>
      <c r="I22" s="111">
        <f t="shared" si="0"/>
        <v>0.70212765957446799</v>
      </c>
      <c r="J22" s="804"/>
      <c r="K22" s="346"/>
      <c r="L22" s="115"/>
      <c r="M22" s="1627"/>
      <c r="N22" s="100"/>
      <c r="O22" s="100"/>
      <c r="P22" s="112"/>
      <c r="Q22" s="1632"/>
      <c r="R22" s="1629"/>
    </row>
    <row r="23" spans="1:18" s="118" customFormat="1" ht="12.75" customHeight="1" x14ac:dyDescent="0.2">
      <c r="A23" s="347"/>
      <c r="B23" s="347"/>
      <c r="C23" s="110" t="s">
        <v>205</v>
      </c>
      <c r="D23" s="733" t="s">
        <v>205</v>
      </c>
      <c r="E23" s="756">
        <v>11.4</v>
      </c>
      <c r="F23" s="756">
        <v>34.9</v>
      </c>
      <c r="G23" s="756">
        <v>10.8</v>
      </c>
      <c r="H23" s="756">
        <v>12.3</v>
      </c>
      <c r="I23" s="111">
        <f t="shared" si="0"/>
        <v>1.1388888888888888</v>
      </c>
      <c r="J23" s="803"/>
      <c r="K23" s="344"/>
      <c r="L23" s="117"/>
      <c r="M23" s="1627"/>
      <c r="N23" s="100"/>
      <c r="O23" s="100"/>
      <c r="P23" s="112"/>
      <c r="Q23" s="1630"/>
      <c r="R23" s="1629"/>
    </row>
    <row r="24" spans="1:18" ht="12.75" customHeight="1" x14ac:dyDescent="0.2">
      <c r="A24" s="340"/>
      <c r="B24" s="340"/>
      <c r="C24" s="110" t="s">
        <v>206</v>
      </c>
      <c r="D24" s="733" t="s">
        <v>206</v>
      </c>
      <c r="E24" s="756">
        <v>5.7</v>
      </c>
      <c r="F24" s="756">
        <v>16</v>
      </c>
      <c r="G24" s="756">
        <v>5.0999999999999996</v>
      </c>
      <c r="H24" s="756">
        <v>6.4</v>
      </c>
      <c r="I24" s="111">
        <f t="shared" si="0"/>
        <v>1.2549019607843139</v>
      </c>
      <c r="J24" s="803"/>
      <c r="K24" s="344"/>
      <c r="L24" s="101"/>
      <c r="M24" s="1627"/>
      <c r="Q24" s="1630"/>
      <c r="R24" s="1629"/>
    </row>
    <row r="25" spans="1:18" ht="12.75" customHeight="1" x14ac:dyDescent="0.2">
      <c r="A25" s="340"/>
      <c r="B25" s="340"/>
      <c r="C25" s="110" t="s">
        <v>207</v>
      </c>
      <c r="D25" s="733" t="s">
        <v>207</v>
      </c>
      <c r="E25" s="756">
        <v>3.8</v>
      </c>
      <c r="F25" s="756">
        <v>6.8</v>
      </c>
      <c r="G25" s="756">
        <v>3.7</v>
      </c>
      <c r="H25" s="756">
        <v>4.0999999999999996</v>
      </c>
      <c r="I25" s="111">
        <f t="shared" si="0"/>
        <v>1.1081081081081079</v>
      </c>
      <c r="J25" s="803"/>
      <c r="K25" s="344"/>
      <c r="L25" s="101"/>
      <c r="M25" s="1627"/>
      <c r="Q25" s="1630"/>
      <c r="R25" s="1629"/>
    </row>
    <row r="26" spans="1:18" s="120" customFormat="1" ht="12.75" customHeight="1" x14ac:dyDescent="0.2">
      <c r="A26" s="348"/>
      <c r="B26" s="348"/>
      <c r="C26" s="108" t="s">
        <v>73</v>
      </c>
      <c r="D26" s="805" t="s">
        <v>73</v>
      </c>
      <c r="E26" s="806">
        <v>10.7</v>
      </c>
      <c r="F26" s="806">
        <v>25.6</v>
      </c>
      <c r="G26" s="806">
        <v>10.5</v>
      </c>
      <c r="H26" s="806">
        <v>11</v>
      </c>
      <c r="I26" s="807">
        <f t="shared" si="0"/>
        <v>1.0476190476190477</v>
      </c>
      <c r="J26" s="804"/>
      <c r="K26" s="349"/>
      <c r="L26" s="119"/>
      <c r="M26" s="1627"/>
      <c r="Q26" s="1632"/>
      <c r="R26" s="1629"/>
    </row>
    <row r="27" spans="1:18" s="122" customFormat="1" ht="12.75" customHeight="1" x14ac:dyDescent="0.2">
      <c r="A27" s="350"/>
      <c r="B27" s="388"/>
      <c r="C27" s="392" t="s">
        <v>208</v>
      </c>
      <c r="D27" s="734" t="s">
        <v>208</v>
      </c>
      <c r="E27" s="757">
        <v>9.8000000000000007</v>
      </c>
      <c r="F27" s="757">
        <v>19.899999999999999</v>
      </c>
      <c r="G27" s="757">
        <v>9.5</v>
      </c>
      <c r="H27" s="757">
        <v>10.199999999999999</v>
      </c>
      <c r="I27" s="808">
        <f t="shared" si="0"/>
        <v>1.0736842105263158</v>
      </c>
      <c r="J27" s="809"/>
      <c r="K27" s="351"/>
      <c r="L27" s="121"/>
      <c r="M27" s="1627"/>
      <c r="Q27" s="100"/>
    </row>
    <row r="28" spans="1:18" ht="12.75" customHeight="1" x14ac:dyDescent="0.2">
      <c r="A28" s="340"/>
      <c r="B28" s="340"/>
      <c r="C28" s="110" t="s">
        <v>209</v>
      </c>
      <c r="D28" s="733" t="s">
        <v>209</v>
      </c>
      <c r="E28" s="756">
        <v>6.9</v>
      </c>
      <c r="F28" s="756">
        <v>12.3</v>
      </c>
      <c r="G28" s="756">
        <v>7.3</v>
      </c>
      <c r="H28" s="756">
        <v>6.4</v>
      </c>
      <c r="I28" s="111">
        <f t="shared" si="0"/>
        <v>0.87671232876712335</v>
      </c>
      <c r="J28" s="803"/>
      <c r="K28" s="344"/>
      <c r="L28" s="101"/>
      <c r="M28" s="1627"/>
    </row>
    <row r="29" spans="1:18" ht="12.75" customHeight="1" x14ac:dyDescent="0.2">
      <c r="A29" s="340"/>
      <c r="B29" s="340"/>
      <c r="C29" s="110" t="s">
        <v>210</v>
      </c>
      <c r="D29" s="733" t="s">
        <v>210</v>
      </c>
      <c r="E29" s="756">
        <v>5.9</v>
      </c>
      <c r="F29" s="756">
        <v>10.9</v>
      </c>
      <c r="G29" s="756">
        <v>5.6</v>
      </c>
      <c r="H29" s="756">
        <v>6.1</v>
      </c>
      <c r="I29" s="111">
        <f t="shared" si="0"/>
        <v>1.0892857142857142</v>
      </c>
      <c r="J29" s="803"/>
      <c r="K29" s="344"/>
      <c r="L29" s="101"/>
      <c r="M29" s="1627"/>
    </row>
    <row r="30" spans="1:18" ht="12.75" customHeight="1" x14ac:dyDescent="0.2">
      <c r="A30" s="340"/>
      <c r="B30" s="340"/>
      <c r="C30" s="110" t="s">
        <v>358</v>
      </c>
      <c r="D30" s="733" t="s">
        <v>377</v>
      </c>
      <c r="E30" s="756">
        <v>5.0999999999999996</v>
      </c>
      <c r="F30" s="756">
        <v>13.3</v>
      </c>
      <c r="G30" s="756">
        <v>5.3</v>
      </c>
      <c r="H30" s="756">
        <v>4.9000000000000004</v>
      </c>
      <c r="I30" s="111">
        <f t="shared" si="0"/>
        <v>0.92452830188679258</v>
      </c>
      <c r="J30" s="803"/>
      <c r="K30" s="344"/>
      <c r="L30" s="101"/>
      <c r="M30" s="1627"/>
    </row>
    <row r="31" spans="1:18" ht="12.75" customHeight="1" x14ac:dyDescent="0.2">
      <c r="A31" s="340"/>
      <c r="B31" s="340"/>
      <c r="C31" s="110" t="s">
        <v>345</v>
      </c>
      <c r="D31" s="733" t="s">
        <v>378</v>
      </c>
      <c r="E31" s="756">
        <v>9.5</v>
      </c>
      <c r="F31" s="756">
        <v>13.4</v>
      </c>
      <c r="G31" s="756">
        <v>9.8000000000000007</v>
      </c>
      <c r="H31" s="756">
        <v>9.1</v>
      </c>
      <c r="I31" s="111">
        <f t="shared" si="0"/>
        <v>0.92857142857142849</v>
      </c>
      <c r="J31" s="803"/>
      <c r="K31" s="344"/>
      <c r="L31" s="101"/>
      <c r="M31" s="1627"/>
    </row>
    <row r="32" spans="1:18" ht="12.75" customHeight="1" x14ac:dyDescent="0.2">
      <c r="A32" s="340"/>
      <c r="B32" s="340"/>
      <c r="C32" s="110" t="s">
        <v>242</v>
      </c>
      <c r="D32" s="733" t="s">
        <v>383</v>
      </c>
      <c r="E32" s="756">
        <v>7.6</v>
      </c>
      <c r="F32" s="756">
        <v>13</v>
      </c>
      <c r="G32" s="756">
        <v>8.9</v>
      </c>
      <c r="H32" s="756">
        <v>6.4</v>
      </c>
      <c r="I32" s="111">
        <f t="shared" si="0"/>
        <v>0.7191011235955056</v>
      </c>
      <c r="J32" s="803"/>
      <c r="K32" s="344"/>
      <c r="L32" s="101"/>
      <c r="M32" s="1627"/>
    </row>
    <row r="33" spans="1:20" s="125" customFormat="1" ht="12.75" customHeight="1" x14ac:dyDescent="0.2">
      <c r="A33" s="389"/>
      <c r="B33" s="340"/>
      <c r="C33" s="110" t="s">
        <v>211</v>
      </c>
      <c r="D33" s="733" t="s">
        <v>211</v>
      </c>
      <c r="E33" s="756">
        <v>5.9</v>
      </c>
      <c r="F33" s="756">
        <v>15.5</v>
      </c>
      <c r="G33" s="756">
        <v>5.8</v>
      </c>
      <c r="H33" s="756">
        <v>6.2</v>
      </c>
      <c r="I33" s="111">
        <f t="shared" si="0"/>
        <v>1.0689655172413794</v>
      </c>
      <c r="J33" s="803"/>
      <c r="K33" s="352"/>
      <c r="L33" s="123"/>
      <c r="M33" s="1627"/>
    </row>
    <row r="34" spans="1:20" ht="12.75" customHeight="1" x14ac:dyDescent="0.2">
      <c r="A34" s="340"/>
      <c r="B34" s="340"/>
      <c r="C34" s="110" t="s">
        <v>357</v>
      </c>
      <c r="D34" s="733" t="s">
        <v>376</v>
      </c>
      <c r="E34" s="756">
        <v>4.7</v>
      </c>
      <c r="F34" s="756">
        <v>12</v>
      </c>
      <c r="G34" s="756">
        <v>4.9000000000000004</v>
      </c>
      <c r="H34" s="756">
        <v>4.5</v>
      </c>
      <c r="I34" s="111">
        <f t="shared" si="0"/>
        <v>0.91836734693877542</v>
      </c>
      <c r="J34" s="803"/>
      <c r="K34" s="344"/>
      <c r="L34" s="101"/>
      <c r="M34" s="1627"/>
    </row>
    <row r="35" spans="1:20" ht="12.75" customHeight="1" x14ac:dyDescent="0.2">
      <c r="A35" s="340"/>
      <c r="B35" s="340"/>
      <c r="C35" s="110" t="s">
        <v>212</v>
      </c>
      <c r="D35" s="733" t="s">
        <v>212</v>
      </c>
      <c r="E35" s="756">
        <v>4.0999999999999996</v>
      </c>
      <c r="F35" s="756">
        <v>12.4</v>
      </c>
      <c r="G35" s="756">
        <v>3.4</v>
      </c>
      <c r="H35" s="756">
        <v>5</v>
      </c>
      <c r="I35" s="111">
        <f t="shared" si="0"/>
        <v>1.4705882352941178</v>
      </c>
      <c r="J35" s="803"/>
      <c r="K35" s="344"/>
      <c r="L35" s="101"/>
      <c r="M35" s="1627"/>
    </row>
    <row r="36" spans="1:20" s="116" customFormat="1" ht="12.75" customHeight="1" x14ac:dyDescent="0.2">
      <c r="A36" s="387"/>
      <c r="B36" s="340"/>
      <c r="C36" s="110" t="s">
        <v>379</v>
      </c>
      <c r="D36" s="733" t="s">
        <v>379</v>
      </c>
      <c r="E36" s="756">
        <v>6.4</v>
      </c>
      <c r="F36" s="756" t="s">
        <v>602</v>
      </c>
      <c r="G36" s="756">
        <v>7.5</v>
      </c>
      <c r="H36" s="756">
        <v>5.0999999999999996</v>
      </c>
      <c r="I36" s="111">
        <f t="shared" si="0"/>
        <v>0.67999999999999994</v>
      </c>
      <c r="J36" s="804"/>
      <c r="K36" s="346"/>
      <c r="L36" s="115"/>
      <c r="M36" s="1627"/>
    </row>
    <row r="37" spans="1:20" ht="12.75" customHeight="1" x14ac:dyDescent="0.2">
      <c r="A37" s="340"/>
      <c r="B37" s="340"/>
      <c r="C37" s="110" t="s">
        <v>213</v>
      </c>
      <c r="D37" s="733" t="s">
        <v>213</v>
      </c>
      <c r="E37" s="756">
        <v>7.6</v>
      </c>
      <c r="F37" s="756">
        <v>23.2</v>
      </c>
      <c r="G37" s="756">
        <v>8.3000000000000007</v>
      </c>
      <c r="H37" s="756">
        <v>6.9</v>
      </c>
      <c r="I37" s="111">
        <f t="shared" si="0"/>
        <v>0.83132530120481929</v>
      </c>
      <c r="J37" s="803"/>
      <c r="K37" s="344"/>
      <c r="L37" s="101"/>
      <c r="M37" s="1627"/>
    </row>
    <row r="38" spans="1:20" s="122" customFormat="1" ht="12.75" customHeight="1" x14ac:dyDescent="0.2">
      <c r="A38" s="350"/>
      <c r="B38" s="390"/>
      <c r="C38" s="392" t="s">
        <v>214</v>
      </c>
      <c r="D38" s="734" t="s">
        <v>384</v>
      </c>
      <c r="E38" s="757">
        <v>8.4</v>
      </c>
      <c r="F38" s="757">
        <v>18.100000000000001</v>
      </c>
      <c r="G38" s="757">
        <v>8.1999999999999993</v>
      </c>
      <c r="H38" s="757">
        <v>8.6</v>
      </c>
      <c r="I38" s="808">
        <f t="shared" si="0"/>
        <v>1.0487804878048781</v>
      </c>
      <c r="J38" s="809"/>
      <c r="K38" s="351"/>
      <c r="L38" s="121"/>
      <c r="M38" s="1627"/>
    </row>
    <row r="39" spans="1:20" ht="23.25" customHeight="1" x14ac:dyDescent="0.2">
      <c r="A39" s="340"/>
      <c r="B39" s="340"/>
      <c r="C39" s="110" t="s">
        <v>403</v>
      </c>
      <c r="D39" s="735" t="s">
        <v>403</v>
      </c>
      <c r="E39" s="756">
        <v>5.0999999999999996</v>
      </c>
      <c r="F39" s="756">
        <v>12.3</v>
      </c>
      <c r="G39" s="756">
        <v>5</v>
      </c>
      <c r="H39" s="756">
        <v>5.2</v>
      </c>
      <c r="I39" s="111">
        <f t="shared" si="0"/>
        <v>1.04</v>
      </c>
      <c r="J39" s="803"/>
      <c r="K39" s="344"/>
      <c r="L39" s="101"/>
      <c r="M39" s="1627"/>
    </row>
    <row r="40" spans="1:20" s="131" customFormat="1" ht="12" customHeight="1" x14ac:dyDescent="0.2">
      <c r="A40" s="391"/>
      <c r="B40" s="340"/>
      <c r="C40" s="126"/>
      <c r="D40" s="127"/>
      <c r="E40" s="128"/>
      <c r="F40" s="128"/>
      <c r="G40" s="129"/>
      <c r="H40" s="129"/>
      <c r="I40" s="129"/>
      <c r="J40" s="129"/>
      <c r="K40" s="353"/>
      <c r="L40" s="130"/>
      <c r="M40" s="1626"/>
    </row>
    <row r="41" spans="1:20" ht="17.25" customHeight="1" x14ac:dyDescent="0.2">
      <c r="A41" s="340"/>
      <c r="B41" s="340"/>
      <c r="C41" s="835"/>
      <c r="D41" s="835"/>
      <c r="E41" s="836"/>
      <c r="F41" s="1562"/>
      <c r="G41" s="1562"/>
      <c r="H41" s="1562"/>
      <c r="I41" s="1562"/>
      <c r="J41" s="1562"/>
      <c r="K41" s="354"/>
      <c r="L41" s="99"/>
    </row>
    <row r="42" spans="1:20" ht="17.25" customHeight="1" x14ac:dyDescent="0.2">
      <c r="A42" s="340"/>
      <c r="B42" s="340"/>
      <c r="C42" s="835"/>
      <c r="D42" s="1568" t="s">
        <v>630</v>
      </c>
      <c r="E42" s="1569"/>
      <c r="F42" s="1569"/>
      <c r="G42" s="837"/>
      <c r="H42" s="837"/>
      <c r="I42" s="1562"/>
      <c r="J42" s="1562"/>
      <c r="K42" s="354"/>
      <c r="L42" s="99"/>
      <c r="N42" s="1633"/>
      <c r="O42" s="1633"/>
      <c r="P42" s="1633"/>
      <c r="Q42" s="1633"/>
      <c r="R42" s="1633"/>
      <c r="T42" s="118"/>
    </row>
    <row r="43" spans="1:20" ht="17.25" customHeight="1" x14ac:dyDescent="0.2">
      <c r="A43" s="340"/>
      <c r="B43" s="340"/>
      <c r="C43" s="835"/>
      <c r="D43" s="1569"/>
      <c r="E43" s="1569"/>
      <c r="F43" s="1569"/>
      <c r="G43" s="837"/>
      <c r="H43" s="837"/>
      <c r="I43" s="1562"/>
      <c r="J43" s="1562"/>
      <c r="K43" s="354"/>
      <c r="L43" s="99"/>
      <c r="N43" s="1633"/>
      <c r="O43" s="1633"/>
      <c r="P43" s="1633"/>
      <c r="Q43" s="1633"/>
      <c r="R43" s="1633"/>
    </row>
    <row r="44" spans="1:20" ht="17.25" customHeight="1" x14ac:dyDescent="0.2">
      <c r="A44" s="340"/>
      <c r="B44" s="340"/>
      <c r="C44" s="835"/>
      <c r="D44" s="1569" t="s">
        <v>631</v>
      </c>
      <c r="E44" s="1569"/>
      <c r="F44" s="1569"/>
      <c r="G44" s="837"/>
      <c r="H44" s="837"/>
      <c r="I44" s="1562"/>
      <c r="J44" s="1562"/>
      <c r="K44" s="354"/>
      <c r="L44" s="99"/>
      <c r="N44" s="1633"/>
      <c r="O44" s="1633"/>
      <c r="P44" s="1633"/>
      <c r="Q44" s="1633"/>
      <c r="R44" s="1633"/>
    </row>
    <row r="45" spans="1:20" ht="17.25" customHeight="1" x14ac:dyDescent="0.2">
      <c r="A45" s="340"/>
      <c r="B45" s="340"/>
      <c r="C45" s="835"/>
      <c r="D45" s="1569"/>
      <c r="E45" s="1569"/>
      <c r="F45" s="1569"/>
      <c r="G45" s="837"/>
      <c r="H45" s="837"/>
      <c r="I45" s="1562"/>
      <c r="J45" s="1562"/>
      <c r="K45" s="354"/>
      <c r="L45" s="99"/>
    </row>
    <row r="46" spans="1:20" ht="17.25" customHeight="1" x14ac:dyDescent="0.2">
      <c r="A46" s="340"/>
      <c r="B46" s="340"/>
      <c r="C46" s="835"/>
      <c r="D46" s="1569"/>
      <c r="E46" s="1569"/>
      <c r="F46" s="1569"/>
      <c r="G46" s="837"/>
      <c r="H46" s="837"/>
      <c r="I46" s="1562"/>
      <c r="J46" s="1562"/>
      <c r="K46" s="354"/>
      <c r="L46" s="99"/>
      <c r="N46" s="1633"/>
      <c r="O46" s="1633"/>
      <c r="P46" s="1633"/>
      <c r="Q46" s="1633"/>
      <c r="R46" s="1633"/>
      <c r="T46" s="118"/>
    </row>
    <row r="47" spans="1:20" ht="17.25" customHeight="1" x14ac:dyDescent="0.2">
      <c r="A47" s="340"/>
      <c r="B47" s="340"/>
      <c r="C47" s="835"/>
      <c r="D47" s="1569" t="s">
        <v>632</v>
      </c>
      <c r="E47" s="1569"/>
      <c r="F47" s="1569"/>
      <c r="G47" s="837"/>
      <c r="H47" s="837"/>
      <c r="I47" s="1562"/>
      <c r="J47" s="1562"/>
      <c r="K47" s="354"/>
      <c r="L47" s="99"/>
      <c r="N47" s="1633"/>
      <c r="O47" s="1633"/>
      <c r="P47" s="1633"/>
      <c r="Q47" s="1633"/>
      <c r="R47" s="1633"/>
    </row>
    <row r="48" spans="1:20" ht="17.25" customHeight="1" x14ac:dyDescent="0.2">
      <c r="A48" s="340"/>
      <c r="B48" s="340"/>
      <c r="C48" s="835"/>
      <c r="D48" s="1569"/>
      <c r="E48" s="1569"/>
      <c r="F48" s="1569"/>
      <c r="G48" s="837"/>
      <c r="H48" s="837"/>
      <c r="I48" s="1562"/>
      <c r="J48" s="1562"/>
      <c r="K48" s="354"/>
      <c r="L48" s="99"/>
      <c r="N48" s="1633"/>
      <c r="O48" s="1633"/>
      <c r="P48" s="1633"/>
      <c r="Q48" s="1633"/>
      <c r="R48" s="1633"/>
    </row>
    <row r="49" spans="1:20" ht="17.25" customHeight="1" x14ac:dyDescent="0.2">
      <c r="A49" s="340"/>
      <c r="B49" s="340"/>
      <c r="C49" s="835"/>
      <c r="D49" s="1569"/>
      <c r="E49" s="1569"/>
      <c r="F49" s="1569"/>
      <c r="G49" s="837"/>
      <c r="H49" s="837"/>
      <c r="I49" s="1562"/>
      <c r="J49" s="1562"/>
      <c r="K49" s="354"/>
      <c r="L49" s="99"/>
      <c r="N49" s="1633"/>
      <c r="O49" s="1633"/>
      <c r="P49" s="1633"/>
      <c r="Q49" s="1633"/>
      <c r="R49" s="1633"/>
      <c r="T49" s="118"/>
    </row>
    <row r="50" spans="1:20" ht="17.25" customHeight="1" x14ac:dyDescent="0.2">
      <c r="A50" s="340"/>
      <c r="B50" s="340"/>
      <c r="C50" s="835"/>
      <c r="D50" s="1569" t="s">
        <v>633</v>
      </c>
      <c r="E50" s="1569"/>
      <c r="F50" s="1569"/>
      <c r="G50" s="837"/>
      <c r="H50" s="837"/>
      <c r="I50" s="1562"/>
      <c r="J50" s="1562"/>
      <c r="K50" s="354"/>
      <c r="L50" s="99"/>
      <c r="N50" s="1633"/>
      <c r="O50" s="1633"/>
      <c r="P50" s="1633"/>
      <c r="Q50" s="1633"/>
      <c r="R50" s="1633"/>
    </row>
    <row r="51" spans="1:20" ht="17.25" customHeight="1" x14ac:dyDescent="0.2">
      <c r="A51" s="340"/>
      <c r="B51" s="340"/>
      <c r="C51" s="835"/>
      <c r="D51" s="1569"/>
      <c r="E51" s="1569"/>
      <c r="F51" s="1569"/>
      <c r="G51" s="837"/>
      <c r="H51" s="837"/>
      <c r="I51" s="1562"/>
      <c r="J51" s="1562"/>
      <c r="K51" s="354"/>
      <c r="L51" s="99"/>
      <c r="N51" s="1633"/>
      <c r="O51" s="1633"/>
      <c r="P51" s="1633"/>
      <c r="Q51" s="1633"/>
      <c r="R51" s="1633"/>
    </row>
    <row r="52" spans="1:20" ht="17.25" customHeight="1" x14ac:dyDescent="0.2">
      <c r="A52" s="340"/>
      <c r="B52" s="340"/>
      <c r="C52" s="835"/>
      <c r="D52" s="1569"/>
      <c r="E52" s="1569"/>
      <c r="F52" s="1569"/>
      <c r="G52" s="837"/>
      <c r="H52" s="837"/>
      <c r="I52" s="1562"/>
      <c r="J52" s="1562"/>
      <c r="K52" s="354"/>
      <c r="L52" s="99"/>
    </row>
    <row r="53" spans="1:20" s="125" customFormat="1" ht="17.25" customHeight="1" x14ac:dyDescent="0.2">
      <c r="A53" s="389"/>
      <c r="B53" s="340"/>
      <c r="C53" s="835"/>
      <c r="D53" s="1568" t="s">
        <v>626</v>
      </c>
      <c r="E53" s="1569"/>
      <c r="F53" s="1569"/>
      <c r="G53" s="837"/>
      <c r="H53" s="837"/>
      <c r="I53" s="1562"/>
      <c r="J53" s="1562"/>
      <c r="K53" s="355"/>
      <c r="L53" s="124"/>
      <c r="M53" s="1634"/>
      <c r="N53" s="1635"/>
      <c r="O53" s="1635"/>
      <c r="P53" s="1635"/>
      <c r="Q53" s="1635"/>
      <c r="R53" s="1635"/>
    </row>
    <row r="54" spans="1:20" ht="17.25" customHeight="1" x14ac:dyDescent="0.2">
      <c r="A54" s="340"/>
      <c r="B54" s="340"/>
      <c r="C54" s="835"/>
      <c r="D54" s="1569"/>
      <c r="E54" s="1569"/>
      <c r="F54" s="1569"/>
      <c r="G54" s="837"/>
      <c r="H54" s="837"/>
      <c r="I54" s="1562"/>
      <c r="J54" s="1562"/>
      <c r="K54" s="354"/>
      <c r="L54" s="99"/>
      <c r="N54" s="1635"/>
      <c r="O54" s="1635"/>
      <c r="P54" s="1635"/>
      <c r="Q54" s="1635"/>
      <c r="R54" s="1635"/>
    </row>
    <row r="55" spans="1:20" ht="17.25" customHeight="1" x14ac:dyDescent="0.2">
      <c r="A55" s="340"/>
      <c r="B55" s="340"/>
      <c r="C55" s="835"/>
      <c r="D55" s="1569"/>
      <c r="E55" s="1569"/>
      <c r="F55" s="1569"/>
      <c r="G55" s="837"/>
      <c r="H55" s="837"/>
      <c r="I55" s="1562"/>
      <c r="J55" s="1562"/>
      <c r="K55" s="354"/>
      <c r="L55" s="99"/>
      <c r="N55" s="1635"/>
      <c r="O55" s="1635"/>
      <c r="P55" s="1635"/>
      <c r="Q55" s="1635"/>
      <c r="R55" s="1635"/>
    </row>
    <row r="56" spans="1:20" ht="5.25" customHeight="1" x14ac:dyDescent="0.2">
      <c r="A56" s="340"/>
      <c r="B56" s="340"/>
      <c r="C56" s="835"/>
      <c r="D56" s="837"/>
      <c r="E56" s="837"/>
      <c r="F56" s="837"/>
      <c r="G56" s="837"/>
      <c r="H56" s="837"/>
      <c r="I56" s="1562"/>
      <c r="J56" s="1562"/>
      <c r="K56" s="354"/>
      <c r="L56" s="99"/>
    </row>
    <row r="57" spans="1:20" ht="18.75" customHeight="1" x14ac:dyDescent="0.2">
      <c r="A57" s="340"/>
      <c r="B57" s="340"/>
      <c r="C57" s="835"/>
      <c r="D57" s="835"/>
      <c r="E57" s="836"/>
      <c r="F57" s="1562"/>
      <c r="G57" s="1562"/>
      <c r="H57" s="1562"/>
      <c r="I57" s="1562"/>
      <c r="J57" s="1562"/>
      <c r="K57" s="354"/>
      <c r="L57" s="99"/>
      <c r="N57" s="1636"/>
    </row>
    <row r="58" spans="1:20" ht="18.75" customHeight="1" x14ac:dyDescent="0.2">
      <c r="A58" s="340"/>
      <c r="B58" s="340"/>
      <c r="C58" s="1570" t="s">
        <v>627</v>
      </c>
      <c r="D58" s="1570"/>
      <c r="E58" s="1570"/>
      <c r="F58" s="1570"/>
      <c r="G58" s="1570"/>
      <c r="H58" s="1570"/>
      <c r="I58" s="1570"/>
      <c r="J58" s="1570"/>
      <c r="K58" s="1308"/>
      <c r="L58" s="99"/>
    </row>
    <row r="59" spans="1:20" ht="11.25" customHeight="1" x14ac:dyDescent="0.2">
      <c r="A59" s="340"/>
      <c r="B59" s="340"/>
      <c r="C59" s="1637" t="s">
        <v>634</v>
      </c>
      <c r="D59" s="1638"/>
      <c r="E59" s="1638"/>
      <c r="F59" s="1638"/>
      <c r="G59" s="1638"/>
      <c r="H59" s="1638"/>
      <c r="I59" s="1638"/>
      <c r="J59" s="1638"/>
      <c r="K59" s="1639"/>
      <c r="L59" s="99"/>
    </row>
    <row r="60" spans="1:20" ht="13.5" customHeight="1" x14ac:dyDescent="0.2">
      <c r="A60" s="340"/>
      <c r="B60" s="340"/>
      <c r="C60" s="1571"/>
      <c r="D60" s="1572"/>
      <c r="E60" s="1572"/>
      <c r="F60" s="132"/>
      <c r="G60" s="133"/>
      <c r="H60" s="133"/>
      <c r="I60" s="1573">
        <v>42552</v>
      </c>
      <c r="J60" s="1573"/>
      <c r="K60" s="479">
        <v>21</v>
      </c>
      <c r="L60" s="99"/>
    </row>
    <row r="62" spans="1:20" ht="15" x14ac:dyDescent="0.2">
      <c r="E62" s="1640"/>
    </row>
  </sheetData>
  <mergeCells count="34">
    <mergeCell ref="F57:H57"/>
    <mergeCell ref="I57:J57"/>
    <mergeCell ref="C58:J58"/>
    <mergeCell ref="C59:K59"/>
    <mergeCell ref="C60:E60"/>
    <mergeCell ref="I60:J60"/>
    <mergeCell ref="D53:F55"/>
    <mergeCell ref="I53:J53"/>
    <mergeCell ref="N53:R55"/>
    <mergeCell ref="I54:J54"/>
    <mergeCell ref="I55:J55"/>
    <mergeCell ref="I56:J56"/>
    <mergeCell ref="I49:J49"/>
    <mergeCell ref="N49:R51"/>
    <mergeCell ref="D50:F52"/>
    <mergeCell ref="I50:J50"/>
    <mergeCell ref="I51:J51"/>
    <mergeCell ref="I52:J52"/>
    <mergeCell ref="N42:R44"/>
    <mergeCell ref="I43:J43"/>
    <mergeCell ref="D44:F46"/>
    <mergeCell ref="I44:J44"/>
    <mergeCell ref="I45:J45"/>
    <mergeCell ref="I46:J46"/>
    <mergeCell ref="N46:R48"/>
    <mergeCell ref="D47:F49"/>
    <mergeCell ref="I47:J47"/>
    <mergeCell ref="I48:J48"/>
    <mergeCell ref="C4:J4"/>
    <mergeCell ref="C7:D7"/>
    <mergeCell ref="F41:H41"/>
    <mergeCell ref="I41:J41"/>
    <mergeCell ref="D42:F43"/>
    <mergeCell ref="I42:J42"/>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5">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6"/>
      <c r="C1" s="216"/>
      <c r="D1" s="216"/>
      <c r="E1" s="215"/>
      <c r="F1" s="1326" t="s">
        <v>43</v>
      </c>
      <c r="G1" s="1326"/>
      <c r="H1" s="1326"/>
      <c r="I1" s="4"/>
      <c r="J1" s="4"/>
      <c r="K1" s="4"/>
      <c r="L1" s="4"/>
      <c r="M1" s="4"/>
      <c r="N1" s="4"/>
      <c r="O1" s="4"/>
    </row>
    <row r="2" spans="1:15" ht="13.5" customHeight="1" x14ac:dyDescent="0.2">
      <c r="A2" s="2"/>
      <c r="B2" s="221"/>
      <c r="C2" s="1331"/>
      <c r="D2" s="1331"/>
      <c r="E2" s="1331"/>
      <c r="F2" s="1331"/>
      <c r="G2" s="1331"/>
      <c r="H2" s="4"/>
      <c r="I2" s="4"/>
      <c r="J2" s="4"/>
      <c r="K2" s="4"/>
      <c r="L2" s="4"/>
      <c r="M2" s="4"/>
      <c r="N2" s="4"/>
      <c r="O2" s="4"/>
    </row>
    <row r="3" spans="1:15" x14ac:dyDescent="0.2">
      <c r="A3" s="2"/>
      <c r="B3" s="222"/>
      <c r="C3" s="1331"/>
      <c r="D3" s="1331"/>
      <c r="E3" s="1331"/>
      <c r="F3" s="1331"/>
      <c r="G3" s="1331"/>
      <c r="H3" s="1"/>
      <c r="I3" s="4"/>
      <c r="J3" s="4"/>
      <c r="K3" s="4"/>
      <c r="L3" s="4"/>
      <c r="M3" s="4"/>
      <c r="N3" s="4"/>
      <c r="O3" s="2"/>
    </row>
    <row r="4" spans="1:15" ht="12.75" customHeight="1" x14ac:dyDescent="0.2">
      <c r="A4" s="2"/>
      <c r="B4" s="224"/>
      <c r="C4" s="1324" t="s">
        <v>48</v>
      </c>
      <c r="D4" s="1325"/>
      <c r="E4" s="1325"/>
      <c r="F4" s="1325"/>
      <c r="G4" s="1325"/>
      <c r="H4" s="1325"/>
      <c r="I4" s="4"/>
      <c r="J4" s="4"/>
      <c r="K4" s="4"/>
      <c r="L4" s="4"/>
      <c r="M4" s="17"/>
      <c r="N4" s="4"/>
      <c r="O4" s="2"/>
    </row>
    <row r="5" spans="1:15" s="7" customFormat="1" ht="16.5" customHeight="1" x14ac:dyDescent="0.2">
      <c r="A5" s="6"/>
      <c r="B5" s="223"/>
      <c r="C5" s="1325"/>
      <c r="D5" s="1325"/>
      <c r="E5" s="1325"/>
      <c r="F5" s="1325"/>
      <c r="G5" s="1325"/>
      <c r="H5" s="1325"/>
      <c r="I5" s="4"/>
      <c r="J5" s="4"/>
      <c r="K5" s="4"/>
      <c r="L5" s="4"/>
      <c r="M5" s="17"/>
      <c r="N5" s="4"/>
      <c r="O5" s="6"/>
    </row>
    <row r="6" spans="1:15" ht="11.25" customHeight="1" x14ac:dyDescent="0.2">
      <c r="A6" s="2"/>
      <c r="B6" s="224"/>
      <c r="C6" s="1325"/>
      <c r="D6" s="1325"/>
      <c r="E6" s="1325"/>
      <c r="F6" s="1325"/>
      <c r="G6" s="1325"/>
      <c r="H6" s="1325"/>
      <c r="I6" s="4"/>
      <c r="J6" s="4"/>
      <c r="K6" s="4"/>
      <c r="L6" s="4"/>
      <c r="M6" s="17"/>
      <c r="N6" s="4"/>
      <c r="O6" s="2"/>
    </row>
    <row r="7" spans="1:15" ht="11.25" customHeight="1" x14ac:dyDescent="0.2">
      <c r="A7" s="2"/>
      <c r="B7" s="224"/>
      <c r="C7" s="1325"/>
      <c r="D7" s="1325"/>
      <c r="E7" s="1325"/>
      <c r="F7" s="1325"/>
      <c r="G7" s="1325"/>
      <c r="H7" s="1325"/>
      <c r="I7" s="4"/>
      <c r="J7" s="4"/>
      <c r="K7" s="4"/>
      <c r="L7" s="4"/>
      <c r="M7" s="17"/>
      <c r="N7" s="4"/>
      <c r="O7" s="2"/>
    </row>
    <row r="8" spans="1:15" ht="117" customHeight="1" x14ac:dyDescent="0.2">
      <c r="A8" s="2"/>
      <c r="B8" s="224"/>
      <c r="C8" s="1325"/>
      <c r="D8" s="1325"/>
      <c r="E8" s="1325"/>
      <c r="F8" s="1325"/>
      <c r="G8" s="1325"/>
      <c r="H8" s="1325"/>
      <c r="I8" s="4"/>
      <c r="J8" s="4"/>
      <c r="K8" s="4"/>
      <c r="L8" s="4"/>
      <c r="M8" s="17"/>
      <c r="N8" s="4"/>
      <c r="O8" s="2"/>
    </row>
    <row r="9" spans="1:15" ht="10.5" customHeight="1" x14ac:dyDescent="0.2">
      <c r="A9" s="2"/>
      <c r="B9" s="224"/>
      <c r="C9" s="1325"/>
      <c r="D9" s="1325"/>
      <c r="E9" s="1325"/>
      <c r="F9" s="1325"/>
      <c r="G9" s="1325"/>
      <c r="H9" s="1325"/>
      <c r="I9" s="4"/>
      <c r="J9" s="4"/>
      <c r="K9" s="4"/>
      <c r="L9" s="4"/>
      <c r="M9" s="17"/>
      <c r="N9" s="3"/>
      <c r="O9" s="2"/>
    </row>
    <row r="10" spans="1:15" ht="11.25" customHeight="1" x14ac:dyDescent="0.2">
      <c r="A10" s="2"/>
      <c r="B10" s="224"/>
      <c r="C10" s="1325"/>
      <c r="D10" s="1325"/>
      <c r="E10" s="1325"/>
      <c r="F10" s="1325"/>
      <c r="G10" s="1325"/>
      <c r="H10" s="1325"/>
      <c r="I10" s="4"/>
      <c r="J10" s="4"/>
      <c r="K10" s="4"/>
      <c r="L10" s="4"/>
      <c r="M10" s="17"/>
      <c r="N10" s="3"/>
      <c r="O10" s="2"/>
    </row>
    <row r="11" spans="1:15" ht="3.75" customHeight="1" x14ac:dyDescent="0.2">
      <c r="A11" s="2"/>
      <c r="B11" s="224"/>
      <c r="C11" s="1325"/>
      <c r="D11" s="1325"/>
      <c r="E11" s="1325"/>
      <c r="F11" s="1325"/>
      <c r="G11" s="1325"/>
      <c r="H11" s="1325"/>
      <c r="I11" s="4"/>
      <c r="J11" s="4"/>
      <c r="K11" s="4"/>
      <c r="L11" s="4"/>
      <c r="M11" s="17"/>
      <c r="N11" s="3"/>
      <c r="O11" s="2"/>
    </row>
    <row r="12" spans="1:15" ht="11.25" customHeight="1" x14ac:dyDescent="0.2">
      <c r="A12" s="2"/>
      <c r="B12" s="224"/>
      <c r="C12" s="1325"/>
      <c r="D12" s="1325"/>
      <c r="E12" s="1325"/>
      <c r="F12" s="1325"/>
      <c r="G12" s="1325"/>
      <c r="H12" s="1325"/>
      <c r="I12" s="4"/>
      <c r="J12" s="4"/>
      <c r="K12" s="4"/>
      <c r="L12" s="4"/>
      <c r="M12" s="17"/>
      <c r="N12" s="3"/>
      <c r="O12" s="2"/>
    </row>
    <row r="13" spans="1:15" ht="11.25" customHeight="1" x14ac:dyDescent="0.2">
      <c r="A13" s="2"/>
      <c r="B13" s="224"/>
      <c r="C13" s="1325"/>
      <c r="D13" s="1325"/>
      <c r="E13" s="1325"/>
      <c r="F13" s="1325"/>
      <c r="G13" s="1325"/>
      <c r="H13" s="1325"/>
      <c r="I13" s="4"/>
      <c r="J13" s="4"/>
      <c r="K13" s="4"/>
      <c r="L13" s="4"/>
      <c r="M13" s="17"/>
      <c r="N13" s="3"/>
      <c r="O13" s="2"/>
    </row>
    <row r="14" spans="1:15" ht="15.75" customHeight="1" x14ac:dyDescent="0.2">
      <c r="A14" s="2"/>
      <c r="B14" s="224"/>
      <c r="C14" s="1325"/>
      <c r="D14" s="1325"/>
      <c r="E14" s="1325"/>
      <c r="F14" s="1325"/>
      <c r="G14" s="1325"/>
      <c r="H14" s="1325"/>
      <c r="I14" s="4"/>
      <c r="J14" s="4"/>
      <c r="K14" s="4"/>
      <c r="L14" s="4"/>
      <c r="M14" s="17"/>
      <c r="N14" s="3"/>
      <c r="O14" s="2"/>
    </row>
    <row r="15" spans="1:15" ht="22.5" customHeight="1" x14ac:dyDescent="0.2">
      <c r="A15" s="2"/>
      <c r="B15" s="224"/>
      <c r="C15" s="1325"/>
      <c r="D15" s="1325"/>
      <c r="E15" s="1325"/>
      <c r="F15" s="1325"/>
      <c r="G15" s="1325"/>
      <c r="H15" s="1325"/>
      <c r="I15" s="4"/>
      <c r="J15" s="4"/>
      <c r="K15" s="4"/>
      <c r="L15" s="4"/>
      <c r="M15" s="17"/>
      <c r="N15" s="3"/>
      <c r="O15" s="2"/>
    </row>
    <row r="16" spans="1:15" ht="11.25" customHeight="1" x14ac:dyDescent="0.2">
      <c r="A16" s="2"/>
      <c r="B16" s="224"/>
      <c r="C16" s="1325"/>
      <c r="D16" s="1325"/>
      <c r="E16" s="1325"/>
      <c r="F16" s="1325"/>
      <c r="G16" s="1325"/>
      <c r="H16" s="1325"/>
      <c r="I16" s="4"/>
      <c r="J16" s="4"/>
      <c r="K16" s="4"/>
      <c r="L16" s="4"/>
      <c r="M16" s="17"/>
      <c r="N16" s="3"/>
      <c r="O16" s="2"/>
    </row>
    <row r="17" spans="1:15" ht="11.25" customHeight="1" x14ac:dyDescent="0.2">
      <c r="A17" s="2"/>
      <c r="B17" s="224"/>
      <c r="C17" s="1325"/>
      <c r="D17" s="1325"/>
      <c r="E17" s="1325"/>
      <c r="F17" s="1325"/>
      <c r="G17" s="1325"/>
      <c r="H17" s="1325"/>
      <c r="I17" s="4"/>
      <c r="J17" s="4"/>
      <c r="K17" s="4"/>
      <c r="L17" s="4"/>
      <c r="M17" s="17"/>
      <c r="N17" s="3"/>
      <c r="O17" s="2"/>
    </row>
    <row r="18" spans="1:15" ht="11.25" customHeight="1" x14ac:dyDescent="0.2">
      <c r="A18" s="2"/>
      <c r="B18" s="224"/>
      <c r="C18" s="1325"/>
      <c r="D18" s="1325"/>
      <c r="E18" s="1325"/>
      <c r="F18" s="1325"/>
      <c r="G18" s="1325"/>
      <c r="H18" s="1325"/>
      <c r="I18" s="5"/>
      <c r="J18" s="5"/>
      <c r="K18" s="5"/>
      <c r="L18" s="5"/>
      <c r="M18" s="5"/>
      <c r="N18" s="3"/>
      <c r="O18" s="2"/>
    </row>
    <row r="19" spans="1:15" ht="11.25" customHeight="1" x14ac:dyDescent="0.2">
      <c r="A19" s="2"/>
      <c r="B19" s="224"/>
      <c r="C19" s="1325"/>
      <c r="D19" s="1325"/>
      <c r="E19" s="1325"/>
      <c r="F19" s="1325"/>
      <c r="G19" s="1325"/>
      <c r="H19" s="1325"/>
      <c r="I19" s="18"/>
      <c r="J19" s="18"/>
      <c r="K19" s="18"/>
      <c r="L19" s="18"/>
      <c r="M19" s="18"/>
      <c r="N19" s="3"/>
      <c r="O19" s="2"/>
    </row>
    <row r="20" spans="1:15" ht="11.25" customHeight="1" x14ac:dyDescent="0.2">
      <c r="A20" s="2"/>
      <c r="B20" s="224"/>
      <c r="C20" s="1325"/>
      <c r="D20" s="1325"/>
      <c r="E20" s="1325"/>
      <c r="F20" s="1325"/>
      <c r="G20" s="1325"/>
      <c r="H20" s="1325"/>
      <c r="I20" s="11"/>
      <c r="J20" s="11"/>
      <c r="K20" s="11"/>
      <c r="L20" s="11"/>
      <c r="M20" s="11"/>
      <c r="N20" s="3"/>
      <c r="O20" s="2"/>
    </row>
    <row r="21" spans="1:15" ht="11.25" customHeight="1" x14ac:dyDescent="0.2">
      <c r="A21" s="2"/>
      <c r="B21" s="224"/>
      <c r="C21" s="1325"/>
      <c r="D21" s="1325"/>
      <c r="E21" s="1325"/>
      <c r="F21" s="1325"/>
      <c r="G21" s="1325"/>
      <c r="H21" s="1325"/>
      <c r="I21" s="11"/>
      <c r="J21" s="11"/>
      <c r="K21" s="11"/>
      <c r="L21" s="11"/>
      <c r="M21" s="11"/>
      <c r="N21" s="3"/>
      <c r="O21" s="2"/>
    </row>
    <row r="22" spans="1:15" ht="12" customHeight="1" x14ac:dyDescent="0.2">
      <c r="A22" s="2"/>
      <c r="B22" s="224"/>
      <c r="C22" s="23"/>
      <c r="D22" s="23"/>
      <c r="E22" s="23"/>
      <c r="F22" s="23"/>
      <c r="G22" s="23"/>
      <c r="H22" s="23"/>
      <c r="I22" s="13"/>
      <c r="J22" s="13"/>
      <c r="K22" s="13"/>
      <c r="L22" s="13"/>
      <c r="M22" s="13"/>
      <c r="N22" s="3"/>
      <c r="O22" s="2"/>
    </row>
    <row r="23" spans="1:15" ht="27.75" customHeight="1" x14ac:dyDescent="0.2">
      <c r="A23" s="2"/>
      <c r="B23" s="224"/>
      <c r="C23" s="23"/>
      <c r="D23" s="23"/>
      <c r="E23" s="23"/>
      <c r="F23" s="23"/>
      <c r="G23" s="23"/>
      <c r="H23" s="23"/>
      <c r="I23" s="11"/>
      <c r="J23" s="11"/>
      <c r="K23" s="11"/>
      <c r="L23" s="11"/>
      <c r="M23" s="11"/>
      <c r="N23" s="3"/>
      <c r="O23" s="2"/>
    </row>
    <row r="24" spans="1:15" ht="18" customHeight="1" x14ac:dyDescent="0.2">
      <c r="A24" s="2"/>
      <c r="B24" s="224"/>
      <c r="C24" s="9"/>
      <c r="D24" s="13"/>
      <c r="E24" s="15"/>
      <c r="F24" s="13"/>
      <c r="G24" s="10"/>
      <c r="H24" s="13"/>
      <c r="I24" s="13"/>
      <c r="J24" s="13"/>
      <c r="K24" s="13"/>
      <c r="L24" s="13"/>
      <c r="M24" s="13"/>
      <c r="N24" s="3"/>
      <c r="O24" s="2"/>
    </row>
    <row r="25" spans="1:15" ht="18" customHeight="1" x14ac:dyDescent="0.2">
      <c r="A25" s="2"/>
      <c r="B25" s="224"/>
      <c r="C25" s="12"/>
      <c r="D25" s="13"/>
      <c r="E25" s="8"/>
      <c r="F25" s="11"/>
      <c r="G25" s="10"/>
      <c r="H25" s="11"/>
      <c r="I25" s="11"/>
      <c r="J25" s="11"/>
      <c r="K25" s="11"/>
      <c r="L25" s="11"/>
      <c r="M25" s="11"/>
      <c r="N25" s="3"/>
      <c r="O25" s="2"/>
    </row>
    <row r="26" spans="1:15" x14ac:dyDescent="0.2">
      <c r="A26" s="2"/>
      <c r="B26" s="224"/>
      <c r="C26" s="12"/>
      <c r="D26" s="13"/>
      <c r="E26" s="8"/>
      <c r="F26" s="11"/>
      <c r="G26" s="10"/>
      <c r="H26" s="11"/>
      <c r="I26" s="11"/>
      <c r="J26" s="11"/>
      <c r="K26" s="11"/>
      <c r="L26" s="11"/>
      <c r="M26" s="11"/>
      <c r="N26" s="3"/>
      <c r="O26" s="2"/>
    </row>
    <row r="27" spans="1:15" ht="13.5" customHeight="1" x14ac:dyDescent="0.2">
      <c r="A27" s="2"/>
      <c r="B27" s="224"/>
      <c r="C27" s="12"/>
      <c r="D27" s="13"/>
      <c r="E27" s="8"/>
      <c r="F27" s="11"/>
      <c r="G27" s="10"/>
      <c r="H27" s="307"/>
      <c r="I27" s="308" t="s">
        <v>42</v>
      </c>
      <c r="J27" s="309"/>
      <c r="K27" s="309"/>
      <c r="L27" s="310"/>
      <c r="M27" s="310"/>
      <c r="N27" s="3"/>
      <c r="O27" s="2"/>
    </row>
    <row r="28" spans="1:15" ht="10.5" customHeight="1" x14ac:dyDescent="0.2">
      <c r="A28" s="2"/>
      <c r="B28" s="224"/>
      <c r="C28" s="9"/>
      <c r="D28" s="13"/>
      <c r="E28" s="15"/>
      <c r="F28" s="13"/>
      <c r="G28" s="10"/>
      <c r="H28" s="13"/>
      <c r="I28" s="311"/>
      <c r="J28" s="311"/>
      <c r="K28" s="311"/>
      <c r="L28" s="311"/>
      <c r="M28" s="478"/>
      <c r="N28" s="312"/>
      <c r="O28" s="2"/>
    </row>
    <row r="29" spans="1:15" ht="16.5" customHeight="1" x14ac:dyDescent="0.2">
      <c r="A29" s="2"/>
      <c r="B29" s="224"/>
      <c r="C29" s="9"/>
      <c r="D29" s="13"/>
      <c r="E29" s="15"/>
      <c r="F29" s="13"/>
      <c r="G29" s="10"/>
      <c r="H29" s="13"/>
      <c r="I29" s="13" t="s">
        <v>431</v>
      </c>
      <c r="J29" s="13"/>
      <c r="K29" s="13"/>
      <c r="L29" s="13"/>
      <c r="M29" s="478"/>
      <c r="N29" s="313"/>
      <c r="O29" s="2"/>
    </row>
    <row r="30" spans="1:15" ht="10.5" customHeight="1" x14ac:dyDescent="0.2">
      <c r="A30" s="2"/>
      <c r="B30" s="224"/>
      <c r="C30" s="9"/>
      <c r="D30" s="13"/>
      <c r="E30" s="15"/>
      <c r="F30" s="13"/>
      <c r="G30" s="10"/>
      <c r="H30" s="13"/>
      <c r="I30" s="13"/>
      <c r="J30" s="13"/>
      <c r="K30" s="13"/>
      <c r="L30" s="13"/>
      <c r="M30" s="478"/>
      <c r="N30" s="313"/>
      <c r="O30" s="2"/>
    </row>
    <row r="31" spans="1:15" ht="16.5" customHeight="1" x14ac:dyDescent="0.2">
      <c r="A31" s="2"/>
      <c r="B31" s="224"/>
      <c r="C31" s="12"/>
      <c r="D31" s="13"/>
      <c r="E31" s="8"/>
      <c r="F31" s="11"/>
      <c r="G31" s="10"/>
      <c r="H31" s="11"/>
      <c r="I31" s="1334" t="s">
        <v>46</v>
      </c>
      <c r="J31" s="1334"/>
      <c r="K31" s="1329">
        <f>+capa!H27</f>
        <v>42552</v>
      </c>
      <c r="L31" s="1330"/>
      <c r="M31" s="478"/>
      <c r="N31" s="314"/>
      <c r="O31" s="2"/>
    </row>
    <row r="32" spans="1:15" ht="10.5" customHeight="1" x14ac:dyDescent="0.2">
      <c r="A32" s="2"/>
      <c r="B32" s="224"/>
      <c r="C32" s="12"/>
      <c r="D32" s="13"/>
      <c r="E32" s="8"/>
      <c r="F32" s="11"/>
      <c r="G32" s="10"/>
      <c r="H32" s="11"/>
      <c r="I32" s="211"/>
      <c r="J32" s="211"/>
      <c r="K32" s="210"/>
      <c r="L32" s="210"/>
      <c r="M32" s="478"/>
      <c r="N32" s="314"/>
      <c r="O32" s="2"/>
    </row>
    <row r="33" spans="1:15" ht="16.5" customHeight="1" x14ac:dyDescent="0.2">
      <c r="A33" s="2"/>
      <c r="B33" s="224"/>
      <c r="C33" s="9"/>
      <c r="D33" s="13"/>
      <c r="E33" s="15"/>
      <c r="F33" s="13"/>
      <c r="G33" s="10"/>
      <c r="H33" s="13"/>
      <c r="I33" s="1327" t="s">
        <v>420</v>
      </c>
      <c r="J33" s="1328"/>
      <c r="K33" s="1328"/>
      <c r="L33" s="1328"/>
      <c r="M33" s="478"/>
      <c r="N33" s="313"/>
      <c r="O33" s="2"/>
    </row>
    <row r="34" spans="1:15" s="95" customFormat="1" ht="14.25" customHeight="1" x14ac:dyDescent="0.2">
      <c r="A34" s="2"/>
      <c r="B34" s="224"/>
      <c r="C34" s="9"/>
      <c r="D34" s="13"/>
      <c r="E34" s="15"/>
      <c r="F34" s="13"/>
      <c r="G34" s="966"/>
      <c r="H34" s="13"/>
      <c r="I34" s="182"/>
      <c r="J34" s="965"/>
      <c r="K34" s="965"/>
      <c r="L34" s="965"/>
      <c r="M34" s="478"/>
      <c r="N34" s="313"/>
      <c r="O34" s="2"/>
    </row>
    <row r="35" spans="1:15" s="95" customFormat="1" ht="20.25" customHeight="1" x14ac:dyDescent="0.2">
      <c r="A35" s="2"/>
      <c r="B35" s="224"/>
      <c r="C35" s="175"/>
      <c r="D35" s="13"/>
      <c r="E35" s="967"/>
      <c r="F35" s="11"/>
      <c r="G35" s="966"/>
      <c r="H35" s="11"/>
      <c r="I35" s="1337" t="s">
        <v>422</v>
      </c>
      <c r="J35" s="1337"/>
      <c r="K35" s="1337"/>
      <c r="L35" s="1337"/>
      <c r="M35" s="478"/>
      <c r="N35" s="314"/>
      <c r="O35" s="2"/>
    </row>
    <row r="36" spans="1:15" s="95" customFormat="1" ht="12.75" customHeight="1" x14ac:dyDescent="0.2">
      <c r="A36" s="2"/>
      <c r="B36" s="224"/>
      <c r="C36" s="175"/>
      <c r="D36" s="13"/>
      <c r="E36" s="967"/>
      <c r="F36" s="11"/>
      <c r="G36" s="966"/>
      <c r="H36" s="11"/>
      <c r="I36" s="962" t="s">
        <v>421</v>
      </c>
      <c r="J36" s="962"/>
      <c r="K36" s="962"/>
      <c r="L36" s="962"/>
      <c r="M36" s="478"/>
      <c r="N36" s="314"/>
      <c r="O36" s="2"/>
    </row>
    <row r="37" spans="1:15" s="95" customFormat="1" ht="12.75" customHeight="1" x14ac:dyDescent="0.2">
      <c r="A37" s="2"/>
      <c r="B37" s="224"/>
      <c r="C37" s="175"/>
      <c r="D37" s="13"/>
      <c r="E37" s="967"/>
      <c r="F37" s="11"/>
      <c r="G37" s="966"/>
      <c r="H37" s="11"/>
      <c r="I37" s="1338" t="s">
        <v>425</v>
      </c>
      <c r="J37" s="1338"/>
      <c r="K37" s="1338"/>
      <c r="L37" s="1338"/>
      <c r="M37" s="478"/>
      <c r="N37" s="314"/>
      <c r="O37" s="2"/>
    </row>
    <row r="38" spans="1:15" s="95" customFormat="1" ht="20.25" customHeight="1" x14ac:dyDescent="0.2">
      <c r="A38" s="2"/>
      <c r="B38" s="224"/>
      <c r="C38" s="9"/>
      <c r="D38" s="13"/>
      <c r="E38" s="15"/>
      <c r="F38" s="13"/>
      <c r="G38" s="369"/>
      <c r="H38" s="13"/>
      <c r="I38" s="1335" t="s">
        <v>574</v>
      </c>
      <c r="J38" s="1335"/>
      <c r="K38" s="1335"/>
      <c r="L38" s="962"/>
      <c r="M38" s="478"/>
      <c r="N38" s="313"/>
      <c r="O38" s="2"/>
    </row>
    <row r="39" spans="1:15" ht="19.5" customHeight="1" x14ac:dyDescent="0.2">
      <c r="A39" s="2"/>
      <c r="B39" s="224"/>
      <c r="C39" s="12"/>
      <c r="D39" s="13"/>
      <c r="E39" s="8"/>
      <c r="F39" s="11"/>
      <c r="G39" s="10"/>
      <c r="H39" s="11"/>
      <c r="I39" s="1335" t="s">
        <v>452</v>
      </c>
      <c r="J39" s="1335"/>
      <c r="K39" s="1335"/>
      <c r="L39" s="1335"/>
      <c r="M39" s="478"/>
      <c r="N39" s="314"/>
      <c r="O39" s="2"/>
    </row>
    <row r="40" spans="1:15" ht="14.25" customHeight="1" x14ac:dyDescent="0.2">
      <c r="A40" s="2"/>
      <c r="B40" s="224"/>
      <c r="C40" s="12"/>
      <c r="D40" s="13"/>
      <c r="E40" s="8"/>
      <c r="F40" s="11"/>
      <c r="G40" s="10"/>
      <c r="H40" s="11"/>
      <c r="I40" s="962"/>
      <c r="J40" s="962"/>
      <c r="K40" s="962"/>
      <c r="L40" s="962"/>
      <c r="M40" s="478"/>
      <c r="N40" s="314"/>
      <c r="O40" s="2"/>
    </row>
    <row r="41" spans="1:15" ht="12.75" customHeight="1" x14ac:dyDescent="0.2">
      <c r="A41" s="2"/>
      <c r="B41" s="224"/>
      <c r="C41" s="12"/>
      <c r="D41" s="13"/>
      <c r="E41" s="8"/>
      <c r="F41" s="11"/>
      <c r="G41" s="10"/>
      <c r="H41" s="11"/>
      <c r="I41" s="1336" t="s">
        <v>51</v>
      </c>
      <c r="J41" s="1336"/>
      <c r="K41" s="1336"/>
      <c r="L41" s="1336"/>
      <c r="M41" s="478"/>
      <c r="N41" s="314"/>
      <c r="O41" s="2"/>
    </row>
    <row r="42" spans="1:15" ht="14.25" customHeight="1" x14ac:dyDescent="0.2">
      <c r="A42" s="2"/>
      <c r="B42" s="224"/>
      <c r="C42" s="9"/>
      <c r="D42" s="13"/>
      <c r="E42" s="15"/>
      <c r="F42" s="13"/>
      <c r="G42" s="10"/>
      <c r="H42" s="13"/>
      <c r="I42" s="963"/>
      <c r="J42" s="963"/>
      <c r="K42" s="963"/>
      <c r="L42" s="963"/>
      <c r="M42" s="478"/>
      <c r="N42" s="313"/>
      <c r="O42" s="2"/>
    </row>
    <row r="43" spans="1:15" ht="15" customHeight="1" x14ac:dyDescent="0.2">
      <c r="A43" s="2"/>
      <c r="B43" s="224"/>
      <c r="C43" s="12"/>
      <c r="D43" s="13"/>
      <c r="E43" s="8"/>
      <c r="F43" s="11"/>
      <c r="G43" s="10"/>
      <c r="H43" s="11"/>
      <c r="I43" s="961" t="s">
        <v>23</v>
      </c>
      <c r="J43" s="961"/>
      <c r="K43" s="961"/>
      <c r="L43" s="961"/>
      <c r="M43" s="478"/>
      <c r="N43" s="314"/>
      <c r="O43" s="2"/>
    </row>
    <row r="44" spans="1:15" ht="14.25" customHeight="1" x14ac:dyDescent="0.2">
      <c r="A44" s="2"/>
      <c r="B44" s="224"/>
      <c r="C44" s="12"/>
      <c r="D44" s="13"/>
      <c r="E44" s="8"/>
      <c r="F44" s="11"/>
      <c r="G44" s="10"/>
      <c r="H44" s="11"/>
      <c r="I44" s="209"/>
      <c r="J44" s="209"/>
      <c r="K44" s="209"/>
      <c r="L44" s="209"/>
      <c r="M44" s="478"/>
      <c r="N44" s="314"/>
      <c r="O44" s="2"/>
    </row>
    <row r="45" spans="1:15" ht="16.5" customHeight="1" x14ac:dyDescent="0.2">
      <c r="A45" s="2"/>
      <c r="B45" s="224"/>
      <c r="C45" s="12"/>
      <c r="D45" s="13"/>
      <c r="E45" s="8"/>
      <c r="F45" s="11"/>
      <c r="G45" s="10"/>
      <c r="H45" s="11"/>
      <c r="I45" s="1334" t="s">
        <v>19</v>
      </c>
      <c r="J45" s="1334"/>
      <c r="K45" s="1334"/>
      <c r="L45" s="1334"/>
      <c r="M45" s="478"/>
      <c r="N45" s="314"/>
      <c r="O45" s="2"/>
    </row>
    <row r="46" spans="1:15" ht="14.25" customHeight="1" x14ac:dyDescent="0.2">
      <c r="A46" s="2"/>
      <c r="B46" s="224"/>
      <c r="C46" s="9"/>
      <c r="D46" s="13"/>
      <c r="E46" s="15"/>
      <c r="F46" s="13"/>
      <c r="G46" s="10"/>
      <c r="H46" s="13"/>
      <c r="I46" s="211"/>
      <c r="J46" s="211"/>
      <c r="K46" s="211"/>
      <c r="L46" s="211"/>
      <c r="M46" s="478"/>
      <c r="N46" s="313"/>
      <c r="O46" s="2"/>
    </row>
    <row r="47" spans="1:15" ht="16.5" customHeight="1" x14ac:dyDescent="0.2">
      <c r="A47" s="2"/>
      <c r="B47" s="224"/>
      <c r="C47" s="12"/>
      <c r="D47" s="13"/>
      <c r="E47" s="8"/>
      <c r="F47" s="538"/>
      <c r="G47" s="874"/>
      <c r="H47" s="538"/>
      <c r="I47" s="1333" t="s">
        <v>10</v>
      </c>
      <c r="J47" s="1333"/>
      <c r="K47" s="1333"/>
      <c r="L47" s="1333"/>
      <c r="M47" s="478"/>
      <c r="N47" s="314"/>
      <c r="O47" s="2"/>
    </row>
    <row r="48" spans="1:15" ht="12.75" customHeight="1" x14ac:dyDescent="0.2">
      <c r="A48" s="2"/>
      <c r="B48" s="224"/>
      <c r="C48" s="9"/>
      <c r="D48" s="13"/>
      <c r="E48" s="15"/>
      <c r="F48" s="964"/>
      <c r="G48" s="874"/>
      <c r="H48" s="964"/>
      <c r="I48" s="478"/>
      <c r="J48" s="478"/>
      <c r="K48" s="478"/>
      <c r="L48" s="478"/>
      <c r="M48" s="478"/>
      <c r="N48" s="313"/>
      <c r="O48" s="2"/>
    </row>
    <row r="49" spans="1:15" ht="30.75" customHeight="1" x14ac:dyDescent="0.2">
      <c r="A49" s="2"/>
      <c r="B49" s="224"/>
      <c r="C49" s="9"/>
      <c r="D49" s="13"/>
      <c r="E49" s="15"/>
      <c r="F49" s="964"/>
      <c r="G49" s="874"/>
      <c r="H49" s="964"/>
      <c r="I49" s="478"/>
      <c r="J49" s="478"/>
      <c r="K49" s="478"/>
      <c r="L49" s="478"/>
      <c r="M49" s="478"/>
      <c r="N49" s="313"/>
      <c r="O49" s="2"/>
    </row>
    <row r="50" spans="1:15" ht="20.25" customHeight="1" x14ac:dyDescent="0.2">
      <c r="A50" s="2"/>
      <c r="B50" s="224"/>
      <c r="C50" s="763"/>
      <c r="D50" s="13"/>
      <c r="E50" s="8"/>
      <c r="F50" s="538"/>
      <c r="G50" s="874"/>
      <c r="H50" s="538"/>
      <c r="I50" s="478"/>
      <c r="J50" s="478"/>
      <c r="K50" s="478"/>
      <c r="L50" s="478"/>
      <c r="M50" s="478"/>
      <c r="N50" s="314"/>
      <c r="O50" s="2"/>
    </row>
    <row r="51" spans="1:15" x14ac:dyDescent="0.2">
      <c r="A51" s="2"/>
      <c r="B51" s="365">
        <v>2</v>
      </c>
      <c r="C51" s="1332">
        <v>42552</v>
      </c>
      <c r="D51" s="1332"/>
      <c r="E51" s="1332"/>
      <c r="F51" s="1332"/>
      <c r="G51" s="1332"/>
      <c r="H51" s="1332"/>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5"/>
      <c r="C1" s="215"/>
      <c r="D1" s="215"/>
      <c r="E1" s="215"/>
      <c r="F1" s="215"/>
      <c r="G1" s="216"/>
      <c r="H1" s="216"/>
      <c r="I1" s="216"/>
      <c r="J1" s="216"/>
      <c r="K1" s="216"/>
      <c r="L1" s="216"/>
      <c r="M1" s="216"/>
      <c r="N1" s="216"/>
      <c r="O1" s="216"/>
      <c r="P1" s="216"/>
      <c r="Q1" s="216"/>
      <c r="R1" s="216"/>
      <c r="S1" s="216"/>
      <c r="T1" s="216"/>
      <c r="U1" s="216"/>
      <c r="V1" s="216"/>
      <c r="W1" s="216"/>
      <c r="X1" s="1409" t="s">
        <v>319</v>
      </c>
      <c r="Y1" s="1409"/>
      <c r="Z1" s="1409"/>
      <c r="AA1" s="1409"/>
      <c r="AB1" s="1409"/>
      <c r="AC1" s="1409"/>
      <c r="AD1" s="1409"/>
      <c r="AE1" s="1409"/>
      <c r="AF1" s="1409"/>
      <c r="AG1" s="2"/>
    </row>
    <row r="2" spans="1:33" ht="6" customHeight="1" x14ac:dyDescent="0.2">
      <c r="A2" s="217"/>
      <c r="B2" s="1410"/>
      <c r="C2" s="1410"/>
      <c r="D2" s="1410"/>
      <c r="E2" s="16"/>
      <c r="F2" s="16"/>
      <c r="G2" s="16"/>
      <c r="H2" s="16"/>
      <c r="I2" s="16"/>
      <c r="J2" s="214"/>
      <c r="K2" s="214"/>
      <c r="L2" s="214"/>
      <c r="M2" s="214"/>
      <c r="N2" s="214"/>
      <c r="O2" s="214"/>
      <c r="P2" s="214"/>
      <c r="Q2" s="214"/>
      <c r="R2" s="214"/>
      <c r="S2" s="214"/>
      <c r="T2" s="214"/>
      <c r="U2" s="214"/>
      <c r="V2" s="214"/>
      <c r="W2" s="214"/>
      <c r="X2" s="214"/>
      <c r="Y2" s="214"/>
      <c r="Z2" s="4"/>
      <c r="AA2" s="4"/>
      <c r="AB2" s="4"/>
      <c r="AC2" s="4"/>
      <c r="AD2" s="4"/>
      <c r="AE2" s="4"/>
      <c r="AF2" s="4"/>
      <c r="AG2" s="2"/>
    </row>
    <row r="3" spans="1:33" ht="12" customHeight="1" x14ac:dyDescent="0.2">
      <c r="A3" s="217"/>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8"/>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7"/>
      <c r="B5" s="4"/>
      <c r="C5" s="8"/>
      <c r="D5" s="8"/>
      <c r="E5" s="8"/>
      <c r="F5" s="1579"/>
      <c r="G5" s="1579"/>
      <c r="H5" s="1579"/>
      <c r="I5" s="1579"/>
      <c r="J5" s="1579"/>
      <c r="K5" s="1579"/>
      <c r="L5" s="1579"/>
      <c r="M5" s="8"/>
      <c r="N5" s="8"/>
      <c r="O5" s="8"/>
      <c r="P5" s="8"/>
      <c r="Q5" s="8"/>
      <c r="R5" s="3"/>
      <c r="S5" s="3"/>
      <c r="T5" s="3"/>
      <c r="U5" s="61"/>
      <c r="V5" s="3"/>
      <c r="W5" s="3"/>
      <c r="X5" s="3"/>
      <c r="Y5" s="3"/>
      <c r="Z5" s="3"/>
      <c r="AA5" s="3"/>
      <c r="AB5" s="3"/>
      <c r="AC5" s="3"/>
      <c r="AD5" s="3"/>
      <c r="AE5" s="3"/>
      <c r="AF5" s="4"/>
      <c r="AG5" s="2"/>
    </row>
    <row r="6" spans="1:33" ht="9.75" customHeight="1" x14ac:dyDescent="0.2">
      <c r="A6" s="217"/>
      <c r="B6" s="4"/>
      <c r="C6" s="8"/>
      <c r="D6" s="8"/>
      <c r="E6" s="10"/>
      <c r="F6" s="1576"/>
      <c r="G6" s="1576"/>
      <c r="H6" s="1576"/>
      <c r="I6" s="1576"/>
      <c r="J6" s="1576"/>
      <c r="K6" s="1576"/>
      <c r="L6" s="1576"/>
      <c r="M6" s="1576"/>
      <c r="N6" s="1576"/>
      <c r="O6" s="1576"/>
      <c r="P6" s="1576"/>
      <c r="Q6" s="1576"/>
      <c r="R6" s="1576"/>
      <c r="S6" s="1576"/>
      <c r="T6" s="1576"/>
      <c r="U6" s="1576"/>
      <c r="V6" s="1576"/>
      <c r="W6" s="10"/>
      <c r="X6" s="1576"/>
      <c r="Y6" s="1576"/>
      <c r="Z6" s="1576"/>
      <c r="AA6" s="1576"/>
      <c r="AB6" s="1576"/>
      <c r="AC6" s="1576"/>
      <c r="AD6" s="1576"/>
      <c r="AE6" s="10"/>
      <c r="AF6" s="4"/>
      <c r="AG6" s="2"/>
    </row>
    <row r="7" spans="1:33" ht="12.75" customHeight="1" x14ac:dyDescent="0.2">
      <c r="A7" s="217"/>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8"/>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7"/>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7"/>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7"/>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7"/>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7"/>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7"/>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7"/>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7"/>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7"/>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7"/>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7"/>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7"/>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7"/>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7"/>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7"/>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7"/>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7"/>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7"/>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7"/>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7"/>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7"/>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7"/>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7"/>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7"/>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7"/>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7"/>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7"/>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7"/>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7"/>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7"/>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7"/>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7"/>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7"/>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7"/>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7"/>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7"/>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7"/>
      <c r="B45" s="4"/>
      <c r="C45" s="8"/>
      <c r="D45" s="8"/>
      <c r="E45" s="10"/>
      <c r="F45" s="1576"/>
      <c r="G45" s="1576"/>
      <c r="H45" s="1576"/>
      <c r="I45" s="1576"/>
      <c r="J45" s="1576"/>
      <c r="K45" s="1576"/>
      <c r="L45" s="1576"/>
      <c r="M45" s="1576"/>
      <c r="N45" s="1576"/>
      <c r="O45" s="1576"/>
      <c r="P45" s="1576"/>
      <c r="Q45" s="1576"/>
      <c r="R45" s="1576"/>
      <c r="S45" s="1576"/>
      <c r="T45" s="1576"/>
      <c r="U45" s="1576"/>
      <c r="V45" s="1576"/>
      <c r="W45" s="10"/>
      <c r="X45" s="1576"/>
      <c r="Y45" s="1576"/>
      <c r="Z45" s="1576"/>
      <c r="AA45" s="1576"/>
      <c r="AB45" s="1576"/>
      <c r="AC45" s="1576"/>
      <c r="AD45" s="1576"/>
      <c r="AE45" s="10"/>
      <c r="AF45" s="4"/>
      <c r="AG45" s="2"/>
    </row>
    <row r="46" spans="1:33" ht="12.75" customHeight="1" x14ac:dyDescent="0.2">
      <c r="A46" s="217"/>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7"/>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9"/>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7"/>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7"/>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7"/>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7"/>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7"/>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7"/>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7"/>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7"/>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7"/>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7"/>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7"/>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7"/>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7"/>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7"/>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7"/>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7"/>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7"/>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7"/>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7"/>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7"/>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0"/>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7"/>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7"/>
      <c r="B71" s="363">
        <v>22</v>
      </c>
      <c r="C71" s="1577">
        <v>42552</v>
      </c>
      <c r="D71" s="1578"/>
      <c r="E71" s="1578"/>
      <c r="F71" s="1578"/>
      <c r="G71" s="1574"/>
      <c r="H71" s="1575"/>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473" t="s">
        <v>322</v>
      </c>
      <c r="C1" s="1473"/>
      <c r="D1" s="1473"/>
      <c r="E1" s="1473"/>
      <c r="F1" s="1473"/>
      <c r="G1" s="1473"/>
      <c r="H1" s="1473"/>
      <c r="I1" s="216"/>
      <c r="J1" s="216"/>
      <c r="K1" s="216"/>
      <c r="L1" s="216"/>
      <c r="M1" s="216"/>
      <c r="N1" s="216"/>
      <c r="O1" s="216"/>
      <c r="P1" s="216"/>
      <c r="Q1" s="216"/>
      <c r="R1" s="216"/>
      <c r="S1" s="216"/>
      <c r="T1" s="216"/>
      <c r="U1" s="216"/>
      <c r="V1" s="216"/>
      <c r="W1" s="216"/>
      <c r="X1" s="260"/>
      <c r="Y1" s="219"/>
      <c r="Z1" s="219"/>
      <c r="AA1" s="219"/>
      <c r="AB1" s="219"/>
      <c r="AC1" s="219"/>
      <c r="AD1" s="219"/>
      <c r="AE1" s="219"/>
      <c r="AF1" s="219"/>
      <c r="AG1" s="2"/>
    </row>
    <row r="2" spans="1:33" ht="6" customHeight="1" x14ac:dyDescent="0.2">
      <c r="A2" s="2"/>
      <c r="B2" s="1410"/>
      <c r="C2" s="1410"/>
      <c r="D2" s="1410"/>
      <c r="E2" s="16"/>
      <c r="F2" s="16"/>
      <c r="G2" s="16"/>
      <c r="H2" s="16"/>
      <c r="I2" s="16"/>
      <c r="J2" s="214"/>
      <c r="K2" s="214"/>
      <c r="L2" s="214"/>
      <c r="M2" s="214"/>
      <c r="N2" s="214"/>
      <c r="O2" s="214"/>
      <c r="P2" s="214"/>
      <c r="Q2" s="214"/>
      <c r="R2" s="214"/>
      <c r="S2" s="214"/>
      <c r="T2" s="214"/>
      <c r="U2" s="214"/>
      <c r="V2" s="214"/>
      <c r="W2" s="214"/>
      <c r="X2" s="214"/>
      <c r="Y2" s="214"/>
      <c r="Z2" s="4"/>
      <c r="AA2" s="4"/>
      <c r="AB2" s="4"/>
      <c r="AC2" s="4"/>
      <c r="AD2" s="4"/>
      <c r="AE2" s="4"/>
      <c r="AF2" s="4"/>
      <c r="AG2" s="224"/>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4"/>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3"/>
    </row>
    <row r="5" spans="1:33" ht="3.75" customHeight="1" x14ac:dyDescent="0.2">
      <c r="A5" s="2"/>
      <c r="B5" s="4"/>
      <c r="C5" s="8"/>
      <c r="D5" s="8"/>
      <c r="E5" s="8"/>
      <c r="F5" s="1579"/>
      <c r="G5" s="1579"/>
      <c r="H5" s="1579"/>
      <c r="I5" s="1579"/>
      <c r="J5" s="1579"/>
      <c r="K5" s="1579"/>
      <c r="L5" s="1579"/>
      <c r="M5" s="8"/>
      <c r="N5" s="8"/>
      <c r="O5" s="8"/>
      <c r="P5" s="8"/>
      <c r="Q5" s="8"/>
      <c r="R5" s="3"/>
      <c r="S5" s="3"/>
      <c r="T5" s="3"/>
      <c r="U5" s="61"/>
      <c r="V5" s="3"/>
      <c r="W5" s="3"/>
      <c r="X5" s="3"/>
      <c r="Y5" s="3"/>
      <c r="Z5" s="3"/>
      <c r="AA5" s="3"/>
      <c r="AB5" s="3"/>
      <c r="AC5" s="3"/>
      <c r="AD5" s="3"/>
      <c r="AE5" s="3"/>
      <c r="AF5" s="4"/>
      <c r="AG5" s="224"/>
    </row>
    <row r="6" spans="1:33" ht="9.75" customHeight="1" x14ac:dyDescent="0.2">
      <c r="A6" s="2"/>
      <c r="B6" s="4"/>
      <c r="C6" s="8"/>
      <c r="D6" s="8"/>
      <c r="E6" s="10"/>
      <c r="F6" s="1576"/>
      <c r="G6" s="1576"/>
      <c r="H6" s="1576"/>
      <c r="I6" s="1576"/>
      <c r="J6" s="1576"/>
      <c r="K6" s="1576"/>
      <c r="L6" s="1576"/>
      <c r="M6" s="1576"/>
      <c r="N6" s="1576"/>
      <c r="O6" s="1576"/>
      <c r="P6" s="1576"/>
      <c r="Q6" s="1576"/>
      <c r="R6" s="1576"/>
      <c r="S6" s="1576"/>
      <c r="T6" s="1576"/>
      <c r="U6" s="1576"/>
      <c r="V6" s="1576"/>
      <c r="W6" s="10"/>
      <c r="X6" s="1576"/>
      <c r="Y6" s="1576"/>
      <c r="Z6" s="1576"/>
      <c r="AA6" s="1576"/>
      <c r="AB6" s="1576"/>
      <c r="AC6" s="1576"/>
      <c r="AD6" s="1576"/>
      <c r="AE6" s="10"/>
      <c r="AF6" s="4"/>
      <c r="AG6" s="224"/>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4"/>
    </row>
    <row r="8" spans="1:33" s="50" customFormat="1" ht="13.5" hidden="1" customHeight="1" x14ac:dyDescent="0.2">
      <c r="A8" s="47"/>
      <c r="B8" s="48"/>
      <c r="C8" s="1580"/>
      <c r="D8" s="1580"/>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7"/>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7"/>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4"/>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4"/>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4"/>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4"/>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4"/>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4"/>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4"/>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4"/>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4"/>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4"/>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4"/>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4"/>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4"/>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4"/>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4"/>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4"/>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4"/>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4"/>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4"/>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4"/>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4"/>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4"/>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4"/>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4"/>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4"/>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4"/>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4"/>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4"/>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4"/>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4"/>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4"/>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4"/>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4"/>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4"/>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4"/>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4"/>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4"/>
    </row>
    <row r="47" spans="1:33" ht="11.25" customHeight="1" x14ac:dyDescent="0.2">
      <c r="A47" s="2"/>
      <c r="B47" s="4"/>
      <c r="C47" s="8"/>
      <c r="D47" s="8"/>
      <c r="E47" s="10"/>
      <c r="F47" s="1576"/>
      <c r="G47" s="1576"/>
      <c r="H47" s="1576"/>
      <c r="I47" s="1576"/>
      <c r="J47" s="1576"/>
      <c r="K47" s="1576"/>
      <c r="L47" s="1576"/>
      <c r="M47" s="1576"/>
      <c r="N47" s="1576"/>
      <c r="O47" s="1576"/>
      <c r="P47" s="1576"/>
      <c r="Q47" s="1576"/>
      <c r="R47" s="1576"/>
      <c r="S47" s="1576"/>
      <c r="T47" s="1576"/>
      <c r="U47" s="1576"/>
      <c r="V47" s="1576"/>
      <c r="W47" s="10"/>
      <c r="X47" s="1576"/>
      <c r="Y47" s="1576"/>
      <c r="Z47" s="1576"/>
      <c r="AA47" s="1576"/>
      <c r="AB47" s="1576"/>
      <c r="AC47" s="1576"/>
      <c r="AD47" s="1576"/>
      <c r="AE47" s="10"/>
      <c r="AF47" s="4"/>
      <c r="AG47" s="224"/>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4"/>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4"/>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7"/>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4"/>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4"/>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4"/>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4"/>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4"/>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4"/>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4"/>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4"/>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4"/>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4"/>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4"/>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4"/>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4"/>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4"/>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4"/>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4"/>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4"/>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4"/>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4"/>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4"/>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1"/>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4"/>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45">
        <v>42552</v>
      </c>
      <c r="AA73" s="1345"/>
      <c r="AB73" s="1345"/>
      <c r="AC73" s="1345"/>
      <c r="AD73" s="1345"/>
      <c r="AE73" s="1345"/>
      <c r="AF73" s="363">
        <v>23</v>
      </c>
      <c r="AG73" s="22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1"/>
      <c r="B1" s="331"/>
      <c r="C1" s="331"/>
      <c r="D1" s="331"/>
      <c r="E1" s="331"/>
    </row>
    <row r="2" spans="1:5" ht="13.5" customHeight="1" x14ac:dyDescent="0.2">
      <c r="A2" s="331"/>
      <c r="B2" s="331"/>
      <c r="C2" s="331"/>
      <c r="D2" s="331"/>
      <c r="E2" s="331"/>
    </row>
    <row r="3" spans="1:5" ht="13.5" customHeight="1" x14ac:dyDescent="0.2">
      <c r="A3" s="331"/>
      <c r="B3" s="331"/>
      <c r="C3" s="331"/>
      <c r="D3" s="331"/>
      <c r="E3" s="331"/>
    </row>
    <row r="4" spans="1:5" s="7" customFormat="1" ht="13.5" customHeight="1" x14ac:dyDescent="0.2">
      <c r="A4" s="331"/>
      <c r="B4" s="331"/>
      <c r="C4" s="331"/>
      <c r="D4" s="331"/>
      <c r="E4" s="331"/>
    </row>
    <row r="5" spans="1:5" ht="13.5" customHeight="1" x14ac:dyDescent="0.2">
      <c r="A5" s="331"/>
      <c r="B5" s="331"/>
      <c r="C5" s="331"/>
      <c r="D5" s="331"/>
      <c r="E5" s="331"/>
    </row>
    <row r="6" spans="1:5" ht="13.5" customHeight="1" x14ac:dyDescent="0.2">
      <c r="A6" s="331"/>
      <c r="B6" s="331"/>
      <c r="C6" s="331"/>
      <c r="D6" s="331"/>
      <c r="E6" s="331"/>
    </row>
    <row r="7" spans="1:5" ht="13.5" customHeight="1" x14ac:dyDescent="0.2">
      <c r="A7" s="331"/>
      <c r="B7" s="331"/>
      <c r="C7" s="331"/>
      <c r="D7" s="331"/>
      <c r="E7" s="331"/>
    </row>
    <row r="8" spans="1:5" ht="13.5" customHeight="1" x14ac:dyDescent="0.2">
      <c r="A8" s="331"/>
      <c r="B8" s="331"/>
      <c r="C8" s="331"/>
      <c r="D8" s="331"/>
      <c r="E8" s="331"/>
    </row>
    <row r="9" spans="1:5" ht="13.5" customHeight="1" x14ac:dyDescent="0.2">
      <c r="A9" s="331"/>
      <c r="B9" s="331"/>
      <c r="C9" s="331"/>
      <c r="D9" s="331"/>
      <c r="E9" s="331"/>
    </row>
    <row r="10" spans="1:5" ht="13.5" customHeight="1" x14ac:dyDescent="0.2">
      <c r="A10" s="331"/>
      <c r="B10" s="331"/>
      <c r="C10" s="331"/>
      <c r="D10" s="331"/>
      <c r="E10" s="331"/>
    </row>
    <row r="11" spans="1:5" ht="13.5" customHeight="1" x14ac:dyDescent="0.2">
      <c r="A11" s="331"/>
      <c r="B11" s="331"/>
      <c r="C11" s="331"/>
      <c r="D11" s="331"/>
      <c r="E11" s="331"/>
    </row>
    <row r="12" spans="1:5" ht="13.5" customHeight="1" x14ac:dyDescent="0.2">
      <c r="A12" s="331"/>
      <c r="B12" s="331"/>
      <c r="C12" s="331"/>
      <c r="D12" s="331"/>
      <c r="E12" s="331"/>
    </row>
    <row r="13" spans="1:5" ht="13.5" customHeight="1" x14ac:dyDescent="0.2">
      <c r="A13" s="331"/>
      <c r="B13" s="331"/>
      <c r="C13" s="331"/>
      <c r="D13" s="331"/>
      <c r="E13" s="331"/>
    </row>
    <row r="14" spans="1:5" ht="13.5" customHeight="1" x14ac:dyDescent="0.2">
      <c r="A14" s="331"/>
      <c r="B14" s="331"/>
      <c r="C14" s="331"/>
      <c r="D14" s="331"/>
      <c r="E14" s="331"/>
    </row>
    <row r="15" spans="1:5" ht="13.5" customHeight="1" x14ac:dyDescent="0.2">
      <c r="A15" s="331"/>
      <c r="B15" s="331"/>
      <c r="C15" s="331"/>
      <c r="D15" s="331"/>
      <c r="E15" s="331"/>
    </row>
    <row r="16" spans="1:5" ht="13.5" customHeight="1" x14ac:dyDescent="0.2">
      <c r="A16" s="331"/>
      <c r="B16" s="331"/>
      <c r="C16" s="331"/>
      <c r="D16" s="331"/>
      <c r="E16" s="331"/>
    </row>
    <row r="17" spans="1:5" ht="13.5" customHeight="1" x14ac:dyDescent="0.2">
      <c r="A17" s="331"/>
      <c r="B17" s="331"/>
      <c r="C17" s="331"/>
      <c r="D17" s="331"/>
      <c r="E17" s="331"/>
    </row>
    <row r="18" spans="1:5" ht="13.5" customHeight="1" x14ac:dyDescent="0.2">
      <c r="A18" s="331"/>
      <c r="B18" s="331"/>
      <c r="C18" s="331"/>
      <c r="D18" s="331"/>
      <c r="E18" s="331"/>
    </row>
    <row r="19" spans="1:5" ht="13.5" customHeight="1" x14ac:dyDescent="0.2">
      <c r="A19" s="331"/>
      <c r="B19" s="331"/>
      <c r="C19" s="331"/>
      <c r="D19" s="331"/>
      <c r="E19" s="331"/>
    </row>
    <row r="20" spans="1:5" ht="13.5" customHeight="1" x14ac:dyDescent="0.2">
      <c r="A20" s="331"/>
      <c r="B20" s="331"/>
      <c r="C20" s="331"/>
      <c r="D20" s="331"/>
      <c r="E20" s="331"/>
    </row>
    <row r="21" spans="1:5" ht="13.5" customHeight="1" x14ac:dyDescent="0.2">
      <c r="A21" s="331"/>
      <c r="B21" s="331"/>
      <c r="C21" s="331"/>
      <c r="D21" s="331"/>
      <c r="E21" s="331"/>
    </row>
    <row r="22" spans="1:5" ht="13.5" customHeight="1" x14ac:dyDescent="0.2">
      <c r="A22" s="331"/>
      <c r="B22" s="331"/>
      <c r="C22" s="331"/>
      <c r="D22" s="331"/>
      <c r="E22" s="331"/>
    </row>
    <row r="23" spans="1:5" ht="13.5" customHeight="1" x14ac:dyDescent="0.2">
      <c r="A23" s="331"/>
      <c r="B23" s="331"/>
      <c r="C23" s="331"/>
      <c r="D23" s="331"/>
      <c r="E23" s="331"/>
    </row>
    <row r="24" spans="1:5" ht="13.5" customHeight="1" x14ac:dyDescent="0.2">
      <c r="A24" s="331"/>
      <c r="B24" s="331"/>
      <c r="C24" s="331"/>
      <c r="D24" s="331"/>
      <c r="E24" s="331"/>
    </row>
    <row r="25" spans="1:5" ht="13.5" customHeight="1" x14ac:dyDescent="0.2">
      <c r="A25" s="331"/>
      <c r="B25" s="331"/>
      <c r="C25" s="331"/>
      <c r="D25" s="331"/>
      <c r="E25" s="331"/>
    </row>
    <row r="26" spans="1:5" ht="13.5" customHeight="1" x14ac:dyDescent="0.2">
      <c r="A26" s="331"/>
      <c r="B26" s="331"/>
      <c r="C26" s="331"/>
      <c r="D26" s="331"/>
      <c r="E26" s="331"/>
    </row>
    <row r="27" spans="1:5" ht="13.5" customHeight="1" x14ac:dyDescent="0.2">
      <c r="A27" s="331"/>
      <c r="B27" s="331"/>
      <c r="C27" s="331"/>
      <c r="D27" s="331"/>
      <c r="E27" s="331"/>
    </row>
    <row r="28" spans="1:5" ht="13.5" customHeight="1" x14ac:dyDescent="0.2">
      <c r="A28" s="331"/>
      <c r="B28" s="331"/>
      <c r="C28" s="331"/>
      <c r="D28" s="331"/>
      <c r="E28" s="331"/>
    </row>
    <row r="29" spans="1:5" ht="13.5" customHeight="1" x14ac:dyDescent="0.2">
      <c r="A29" s="331"/>
      <c r="B29" s="331"/>
      <c r="C29" s="331"/>
      <c r="D29" s="331"/>
      <c r="E29" s="331"/>
    </row>
    <row r="30" spans="1:5" ht="13.5" customHeight="1" x14ac:dyDescent="0.2">
      <c r="A30" s="331"/>
      <c r="B30" s="331"/>
      <c r="C30" s="331"/>
      <c r="D30" s="331"/>
      <c r="E30" s="331"/>
    </row>
    <row r="31" spans="1:5" ht="13.5" customHeight="1" x14ac:dyDescent="0.2">
      <c r="A31" s="331"/>
      <c r="B31" s="331"/>
      <c r="C31" s="331"/>
      <c r="D31" s="331"/>
      <c r="E31" s="331"/>
    </row>
    <row r="32" spans="1:5" ht="13.5" customHeight="1" x14ac:dyDescent="0.2">
      <c r="A32" s="331"/>
      <c r="B32" s="331"/>
      <c r="C32" s="331"/>
      <c r="D32" s="331"/>
      <c r="E32" s="331"/>
    </row>
    <row r="33" spans="1:5" ht="13.5" customHeight="1" x14ac:dyDescent="0.2">
      <c r="A33" s="331"/>
      <c r="B33" s="331"/>
      <c r="C33" s="331"/>
      <c r="D33" s="331"/>
      <c r="E33" s="331"/>
    </row>
    <row r="34" spans="1:5" ht="13.5" customHeight="1" x14ac:dyDescent="0.2">
      <c r="A34" s="331"/>
      <c r="B34" s="331"/>
      <c r="C34" s="331"/>
      <c r="D34" s="331"/>
      <c r="E34" s="331"/>
    </row>
    <row r="35" spans="1:5" ht="13.5" customHeight="1" x14ac:dyDescent="0.2">
      <c r="A35" s="331"/>
      <c r="B35" s="331"/>
      <c r="C35" s="331"/>
      <c r="D35" s="331"/>
      <c r="E35" s="331"/>
    </row>
    <row r="36" spans="1:5" ht="13.5" customHeight="1" x14ac:dyDescent="0.2">
      <c r="A36" s="331"/>
      <c r="B36" s="331"/>
      <c r="C36" s="331"/>
      <c r="D36" s="331"/>
      <c r="E36" s="331"/>
    </row>
    <row r="37" spans="1:5" ht="13.5" customHeight="1" x14ac:dyDescent="0.2">
      <c r="A37" s="331"/>
      <c r="B37" s="331"/>
      <c r="C37" s="331"/>
      <c r="D37" s="331"/>
      <c r="E37" s="331"/>
    </row>
    <row r="38" spans="1:5" ht="13.5" customHeight="1" x14ac:dyDescent="0.2">
      <c r="A38" s="331"/>
      <c r="B38" s="331"/>
      <c r="C38" s="331"/>
      <c r="D38" s="331"/>
      <c r="E38" s="331"/>
    </row>
    <row r="39" spans="1:5" ht="13.5" customHeight="1" x14ac:dyDescent="0.2">
      <c r="A39" s="331"/>
      <c r="B39" s="331"/>
      <c r="C39" s="331"/>
      <c r="D39" s="331"/>
      <c r="E39" s="331"/>
    </row>
    <row r="40" spans="1:5" ht="13.5" customHeight="1" x14ac:dyDescent="0.2">
      <c r="A40" s="331"/>
      <c r="B40" s="331"/>
      <c r="C40" s="331"/>
      <c r="D40" s="331"/>
      <c r="E40" s="331"/>
    </row>
    <row r="41" spans="1:5" ht="18.75" customHeight="1" x14ac:dyDescent="0.2">
      <c r="A41" s="331"/>
      <c r="B41" s="331" t="s">
        <v>318</v>
      </c>
      <c r="C41" s="331"/>
      <c r="D41" s="331"/>
      <c r="E41" s="331"/>
    </row>
    <row r="42" spans="1:5" ht="9" customHeight="1" x14ac:dyDescent="0.2">
      <c r="A42" s="330"/>
      <c r="B42" s="373"/>
      <c r="C42" s="374"/>
      <c r="D42" s="375"/>
      <c r="E42" s="330"/>
    </row>
    <row r="43" spans="1:5" ht="13.5" customHeight="1" x14ac:dyDescent="0.2">
      <c r="A43" s="330"/>
      <c r="B43" s="373"/>
      <c r="C43" s="370"/>
      <c r="D43" s="376" t="s">
        <v>315</v>
      </c>
      <c r="E43" s="330"/>
    </row>
    <row r="44" spans="1:5" ht="13.5" customHeight="1" x14ac:dyDescent="0.2">
      <c r="A44" s="330"/>
      <c r="B44" s="373"/>
      <c r="C44" s="381"/>
      <c r="D44" s="569" t="s">
        <v>423</v>
      </c>
      <c r="E44" s="330"/>
    </row>
    <row r="45" spans="1:5" ht="13.5" customHeight="1" x14ac:dyDescent="0.2">
      <c r="A45" s="330"/>
      <c r="B45" s="373"/>
      <c r="C45" s="377"/>
      <c r="D45" s="375"/>
      <c r="E45" s="330"/>
    </row>
    <row r="46" spans="1:5" ht="13.5" customHeight="1" x14ac:dyDescent="0.2">
      <c r="A46" s="330"/>
      <c r="B46" s="373"/>
      <c r="C46" s="371"/>
      <c r="D46" s="376" t="s">
        <v>316</v>
      </c>
      <c r="E46" s="330"/>
    </row>
    <row r="47" spans="1:5" ht="13.5" customHeight="1" x14ac:dyDescent="0.2">
      <c r="A47" s="330"/>
      <c r="B47" s="373"/>
      <c r="C47" s="374"/>
      <c r="D47" s="969" t="s">
        <v>423</v>
      </c>
      <c r="E47" s="330"/>
    </row>
    <row r="48" spans="1:5" ht="13.5" customHeight="1" x14ac:dyDescent="0.2">
      <c r="A48" s="330"/>
      <c r="B48" s="373"/>
      <c r="C48" s="374"/>
      <c r="D48" s="375"/>
      <c r="E48" s="330"/>
    </row>
    <row r="49" spans="1:5" ht="13.5" customHeight="1" x14ac:dyDescent="0.2">
      <c r="A49" s="330"/>
      <c r="B49" s="373"/>
      <c r="C49" s="372"/>
      <c r="D49" s="376" t="s">
        <v>317</v>
      </c>
      <c r="E49" s="330"/>
    </row>
    <row r="50" spans="1:5" ht="13.5" customHeight="1" x14ac:dyDescent="0.2">
      <c r="A50" s="330"/>
      <c r="B50" s="373"/>
      <c r="C50" s="374"/>
      <c r="D50" s="569" t="s">
        <v>619</v>
      </c>
      <c r="E50" s="330"/>
    </row>
    <row r="51" spans="1:5" ht="25.5" customHeight="1" x14ac:dyDescent="0.2">
      <c r="A51" s="330"/>
      <c r="B51" s="378"/>
      <c r="C51" s="379"/>
      <c r="D51" s="380"/>
      <c r="E51" s="330"/>
    </row>
    <row r="52" spans="1:5" x14ac:dyDescent="0.2">
      <c r="A52" s="330"/>
      <c r="B52" s="331"/>
      <c r="C52" s="333"/>
      <c r="D52" s="332"/>
      <c r="E52" s="330"/>
    </row>
    <row r="53" spans="1:5" s="95" customFormat="1" x14ac:dyDescent="0.2">
      <c r="A53" s="330"/>
      <c r="B53" s="331"/>
      <c r="C53" s="333"/>
      <c r="D53" s="332"/>
      <c r="E53" s="330"/>
    </row>
    <row r="54" spans="1:5" ht="94.5" customHeight="1" x14ac:dyDescent="0.2">
      <c r="A54" s="330"/>
      <c r="B54" s="331"/>
      <c r="C54" s="333"/>
      <c r="D54" s="332"/>
      <c r="E54" s="330"/>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39" t="s">
        <v>305</v>
      </c>
      <c r="C1" s="1340"/>
      <c r="D1" s="1340"/>
      <c r="E1" s="1340"/>
      <c r="F1" s="25"/>
      <c r="G1" s="25"/>
      <c r="H1" s="25"/>
      <c r="I1" s="25"/>
      <c r="J1" s="25"/>
      <c r="K1" s="25"/>
      <c r="L1" s="25"/>
      <c r="M1" s="324"/>
      <c r="N1" s="324"/>
      <c r="O1" s="26"/>
    </row>
    <row r="2" spans="1:15" ht="8.25" customHeight="1" x14ac:dyDescent="0.2">
      <c r="A2" s="24"/>
      <c r="B2" s="329"/>
      <c r="C2" s="325"/>
      <c r="D2" s="325"/>
      <c r="E2" s="325"/>
      <c r="F2" s="325"/>
      <c r="G2" s="325"/>
      <c r="H2" s="326"/>
      <c r="I2" s="326"/>
      <c r="J2" s="326"/>
      <c r="K2" s="326"/>
      <c r="L2" s="326"/>
      <c r="M2" s="326"/>
      <c r="N2" s="327"/>
      <c r="O2" s="28"/>
    </row>
    <row r="3" spans="1:15" s="32" customFormat="1" ht="11.25" customHeight="1" x14ac:dyDescent="0.2">
      <c r="A3" s="29"/>
      <c r="B3" s="30"/>
      <c r="C3" s="1341" t="s">
        <v>54</v>
      </c>
      <c r="D3" s="1341"/>
      <c r="E3" s="1341"/>
      <c r="F3" s="1341"/>
      <c r="G3" s="1341"/>
      <c r="H3" s="1341"/>
      <c r="I3" s="1341"/>
      <c r="J3" s="1341"/>
      <c r="K3" s="1341"/>
      <c r="L3" s="1341"/>
      <c r="M3" s="1341"/>
      <c r="N3" s="328"/>
      <c r="O3" s="31"/>
    </row>
    <row r="4" spans="1:15" s="32" customFormat="1" ht="11.25" x14ac:dyDescent="0.2">
      <c r="A4" s="29"/>
      <c r="B4" s="30"/>
      <c r="C4" s="1341"/>
      <c r="D4" s="1341"/>
      <c r="E4" s="1341"/>
      <c r="F4" s="1341"/>
      <c r="G4" s="1341"/>
      <c r="H4" s="1341"/>
      <c r="I4" s="1341"/>
      <c r="J4" s="1341"/>
      <c r="K4" s="1341"/>
      <c r="L4" s="1341"/>
      <c r="M4" s="1341"/>
      <c r="N4" s="328"/>
      <c r="O4" s="31"/>
    </row>
    <row r="5" spans="1:15" s="32" customFormat="1" ht="3" customHeight="1" x14ac:dyDescent="0.2">
      <c r="A5" s="29"/>
      <c r="B5" s="30"/>
      <c r="C5" s="33"/>
      <c r="D5" s="33"/>
      <c r="E5" s="33"/>
      <c r="F5" s="33"/>
      <c r="G5" s="33"/>
      <c r="H5" s="33"/>
      <c r="I5" s="33"/>
      <c r="J5" s="30"/>
      <c r="K5" s="30"/>
      <c r="L5" s="30"/>
      <c r="M5" s="34"/>
      <c r="N5" s="328"/>
      <c r="O5" s="31"/>
    </row>
    <row r="6" spans="1:15" s="32" customFormat="1" ht="18" customHeight="1" x14ac:dyDescent="0.2">
      <c r="A6" s="29"/>
      <c r="B6" s="30"/>
      <c r="C6" s="35"/>
      <c r="D6" s="1342" t="s">
        <v>432</v>
      </c>
      <c r="E6" s="1342"/>
      <c r="F6" s="1342"/>
      <c r="G6" s="1342"/>
      <c r="H6" s="1342"/>
      <c r="I6" s="1342"/>
      <c r="J6" s="1342"/>
      <c r="K6" s="1342"/>
      <c r="L6" s="1342"/>
      <c r="M6" s="1342"/>
      <c r="N6" s="328"/>
      <c r="O6" s="31"/>
    </row>
    <row r="7" spans="1:15" s="32" customFormat="1" ht="3" customHeight="1" x14ac:dyDescent="0.2">
      <c r="A7" s="29"/>
      <c r="B7" s="30"/>
      <c r="C7" s="33"/>
      <c r="D7" s="33"/>
      <c r="E7" s="33"/>
      <c r="F7" s="33"/>
      <c r="G7" s="33"/>
      <c r="H7" s="33"/>
      <c r="I7" s="33"/>
      <c r="J7" s="30"/>
      <c r="K7" s="30"/>
      <c r="L7" s="30"/>
      <c r="M7" s="34"/>
      <c r="N7" s="328"/>
      <c r="O7" s="31"/>
    </row>
    <row r="8" spans="1:15" s="32" customFormat="1" ht="92.25" customHeight="1" x14ac:dyDescent="0.2">
      <c r="A8" s="29"/>
      <c r="B8" s="30"/>
      <c r="C8" s="33"/>
      <c r="D8" s="1344" t="s">
        <v>433</v>
      </c>
      <c r="E8" s="1342"/>
      <c r="F8" s="1342"/>
      <c r="G8" s="1342"/>
      <c r="H8" s="1342"/>
      <c r="I8" s="1342"/>
      <c r="J8" s="1342"/>
      <c r="K8" s="1342"/>
      <c r="L8" s="1342"/>
      <c r="M8" s="1342"/>
      <c r="N8" s="328"/>
      <c r="O8" s="31"/>
    </row>
    <row r="9" spans="1:15" s="32" customFormat="1" ht="3" customHeight="1" x14ac:dyDescent="0.2">
      <c r="A9" s="29"/>
      <c r="B9" s="30"/>
      <c r="C9" s="33"/>
      <c r="D9" s="33"/>
      <c r="E9" s="33"/>
      <c r="F9" s="33"/>
      <c r="G9" s="33"/>
      <c r="H9" s="33"/>
      <c r="I9" s="33"/>
      <c r="J9" s="30"/>
      <c r="K9" s="30"/>
      <c r="L9" s="30"/>
      <c r="M9" s="34"/>
      <c r="N9" s="328"/>
      <c r="O9" s="31"/>
    </row>
    <row r="10" spans="1:15" s="32" customFormat="1" ht="67.5" customHeight="1" x14ac:dyDescent="0.2">
      <c r="A10" s="29"/>
      <c r="B10" s="30"/>
      <c r="C10" s="33"/>
      <c r="D10" s="1343" t="s">
        <v>434</v>
      </c>
      <c r="E10" s="1343"/>
      <c r="F10" s="1343"/>
      <c r="G10" s="1343"/>
      <c r="H10" s="1343"/>
      <c r="I10" s="1343"/>
      <c r="J10" s="1343"/>
      <c r="K10" s="1343"/>
      <c r="L10" s="1343"/>
      <c r="M10" s="1343"/>
      <c r="N10" s="328"/>
      <c r="O10" s="31"/>
    </row>
    <row r="11" spans="1:15" s="32" customFormat="1" ht="3" customHeight="1" x14ac:dyDescent="0.2">
      <c r="A11" s="29"/>
      <c r="B11" s="30"/>
      <c r="C11" s="33"/>
      <c r="D11" s="212"/>
      <c r="E11" s="212"/>
      <c r="F11" s="212"/>
      <c r="G11" s="212"/>
      <c r="H11" s="212"/>
      <c r="I11" s="212"/>
      <c r="J11" s="212"/>
      <c r="K11" s="212"/>
      <c r="L11" s="212"/>
      <c r="M11" s="212"/>
      <c r="N11" s="328"/>
      <c r="O11" s="31"/>
    </row>
    <row r="12" spans="1:15" s="32" customFormat="1" ht="53.25" customHeight="1" x14ac:dyDescent="0.2">
      <c r="A12" s="29"/>
      <c r="B12" s="30"/>
      <c r="C12" s="33"/>
      <c r="D12" s="1342" t="s">
        <v>435</v>
      </c>
      <c r="E12" s="1342"/>
      <c r="F12" s="1342"/>
      <c r="G12" s="1342"/>
      <c r="H12" s="1342"/>
      <c r="I12" s="1342"/>
      <c r="J12" s="1342"/>
      <c r="K12" s="1342"/>
      <c r="L12" s="1342"/>
      <c r="M12" s="1342"/>
      <c r="N12" s="328"/>
      <c r="O12" s="31"/>
    </row>
    <row r="13" spans="1:15" s="32" customFormat="1" ht="3" customHeight="1" x14ac:dyDescent="0.2">
      <c r="A13" s="29"/>
      <c r="B13" s="30"/>
      <c r="C13" s="33"/>
      <c r="D13" s="212"/>
      <c r="E13" s="212"/>
      <c r="F13" s="212"/>
      <c r="G13" s="212"/>
      <c r="H13" s="212"/>
      <c r="I13" s="212"/>
      <c r="J13" s="212"/>
      <c r="K13" s="212"/>
      <c r="L13" s="212"/>
      <c r="M13" s="212"/>
      <c r="N13" s="328"/>
      <c r="O13" s="31"/>
    </row>
    <row r="14" spans="1:15" s="32" customFormat="1" ht="23.25" customHeight="1" x14ac:dyDescent="0.2">
      <c r="A14" s="29"/>
      <c r="B14" s="30"/>
      <c r="C14" s="33"/>
      <c r="D14" s="1342" t="s">
        <v>436</v>
      </c>
      <c r="E14" s="1342"/>
      <c r="F14" s="1342"/>
      <c r="G14" s="1342"/>
      <c r="H14" s="1342"/>
      <c r="I14" s="1342"/>
      <c r="J14" s="1342"/>
      <c r="K14" s="1342"/>
      <c r="L14" s="1342"/>
      <c r="M14" s="1342"/>
      <c r="N14" s="328"/>
      <c r="O14" s="31"/>
    </row>
    <row r="15" spans="1:15" s="32" customFormat="1" ht="3" customHeight="1" x14ac:dyDescent="0.2">
      <c r="A15" s="29"/>
      <c r="B15" s="30"/>
      <c r="C15" s="33"/>
      <c r="D15" s="212"/>
      <c r="E15" s="212"/>
      <c r="F15" s="212"/>
      <c r="G15" s="212"/>
      <c r="H15" s="212"/>
      <c r="I15" s="212"/>
      <c r="J15" s="212"/>
      <c r="K15" s="212"/>
      <c r="L15" s="212"/>
      <c r="M15" s="212"/>
      <c r="N15" s="328"/>
      <c r="O15" s="31"/>
    </row>
    <row r="16" spans="1:15" s="32" customFormat="1" ht="23.25" customHeight="1" x14ac:dyDescent="0.2">
      <c r="A16" s="29"/>
      <c r="B16" s="30"/>
      <c r="C16" s="33"/>
      <c r="D16" s="1342" t="s">
        <v>437</v>
      </c>
      <c r="E16" s="1342"/>
      <c r="F16" s="1342"/>
      <c r="G16" s="1342"/>
      <c r="H16" s="1342"/>
      <c r="I16" s="1342"/>
      <c r="J16" s="1342"/>
      <c r="K16" s="1342"/>
      <c r="L16" s="1342"/>
      <c r="M16" s="1342"/>
      <c r="N16" s="328"/>
      <c r="O16" s="31"/>
    </row>
    <row r="17" spans="1:19" s="32" customFormat="1" ht="3" customHeight="1" x14ac:dyDescent="0.2">
      <c r="A17" s="29"/>
      <c r="B17" s="30"/>
      <c r="C17" s="33"/>
      <c r="D17" s="212"/>
      <c r="E17" s="212"/>
      <c r="F17" s="212"/>
      <c r="G17" s="212"/>
      <c r="H17" s="212"/>
      <c r="I17" s="212"/>
      <c r="J17" s="212"/>
      <c r="K17" s="212"/>
      <c r="L17" s="212"/>
      <c r="M17" s="212"/>
      <c r="N17" s="328"/>
      <c r="O17" s="31"/>
    </row>
    <row r="18" spans="1:19" s="32" customFormat="1" ht="23.25" customHeight="1" x14ac:dyDescent="0.2">
      <c r="A18" s="29"/>
      <c r="B18" s="30"/>
      <c r="C18" s="33"/>
      <c r="D18" s="1344" t="s">
        <v>438</v>
      </c>
      <c r="E18" s="1342"/>
      <c r="F18" s="1342"/>
      <c r="G18" s="1342"/>
      <c r="H18" s="1342"/>
      <c r="I18" s="1342"/>
      <c r="J18" s="1342"/>
      <c r="K18" s="1342"/>
      <c r="L18" s="1342"/>
      <c r="M18" s="1342"/>
      <c r="N18" s="328"/>
      <c r="O18" s="31"/>
    </row>
    <row r="19" spans="1:19" s="32" customFormat="1" ht="3" customHeight="1" x14ac:dyDescent="0.2">
      <c r="A19" s="29"/>
      <c r="B19" s="30"/>
      <c r="C19" s="33"/>
      <c r="D19" s="212"/>
      <c r="E19" s="212"/>
      <c r="F19" s="212"/>
      <c r="G19" s="212"/>
      <c r="H19" s="212"/>
      <c r="I19" s="212"/>
      <c r="J19" s="212"/>
      <c r="K19" s="212"/>
      <c r="L19" s="212"/>
      <c r="M19" s="212"/>
      <c r="N19" s="328"/>
      <c r="O19" s="31"/>
    </row>
    <row r="20" spans="1:19" s="32" customFormat="1" ht="14.25" customHeight="1" x14ac:dyDescent="0.2">
      <c r="A20" s="29"/>
      <c r="B20" s="30"/>
      <c r="C20" s="33"/>
      <c r="D20" s="1342" t="s">
        <v>439</v>
      </c>
      <c r="E20" s="1342"/>
      <c r="F20" s="1342"/>
      <c r="G20" s="1342"/>
      <c r="H20" s="1342"/>
      <c r="I20" s="1342"/>
      <c r="J20" s="1342"/>
      <c r="K20" s="1342"/>
      <c r="L20" s="1342"/>
      <c r="M20" s="1342"/>
      <c r="N20" s="328"/>
      <c r="O20" s="31"/>
    </row>
    <row r="21" spans="1:19" s="32" customFormat="1" ht="3" customHeight="1" x14ac:dyDescent="0.2">
      <c r="A21" s="29"/>
      <c r="B21" s="30"/>
      <c r="C21" s="33"/>
      <c r="D21" s="212"/>
      <c r="E21" s="212"/>
      <c r="F21" s="212"/>
      <c r="G21" s="212"/>
      <c r="H21" s="212"/>
      <c r="I21" s="212"/>
      <c r="J21" s="212"/>
      <c r="K21" s="212"/>
      <c r="L21" s="212"/>
      <c r="M21" s="212"/>
      <c r="N21" s="328"/>
      <c r="O21" s="31"/>
    </row>
    <row r="22" spans="1:19" s="32" customFormat="1" ht="32.25" customHeight="1" x14ac:dyDescent="0.2">
      <c r="A22" s="29"/>
      <c r="B22" s="30"/>
      <c r="C22" s="33"/>
      <c r="D22" s="1342" t="s">
        <v>440</v>
      </c>
      <c r="E22" s="1342"/>
      <c r="F22" s="1342"/>
      <c r="G22" s="1342"/>
      <c r="H22" s="1342"/>
      <c r="I22" s="1342"/>
      <c r="J22" s="1342"/>
      <c r="K22" s="1342"/>
      <c r="L22" s="1342"/>
      <c r="M22" s="1342"/>
      <c r="N22" s="328"/>
      <c r="O22" s="31"/>
    </row>
    <row r="23" spans="1:19" s="32" customFormat="1" ht="3" customHeight="1" x14ac:dyDescent="0.2">
      <c r="A23" s="29"/>
      <c r="B23" s="30"/>
      <c r="C23" s="33"/>
      <c r="D23" s="212"/>
      <c r="E23" s="212"/>
      <c r="F23" s="212"/>
      <c r="G23" s="212"/>
      <c r="H23" s="212"/>
      <c r="I23" s="212"/>
      <c r="J23" s="212"/>
      <c r="K23" s="212"/>
      <c r="L23" s="212"/>
      <c r="M23" s="212"/>
      <c r="N23" s="328"/>
      <c r="O23" s="31"/>
    </row>
    <row r="24" spans="1:19" s="32" customFormat="1" ht="81.75" customHeight="1" x14ac:dyDescent="0.2">
      <c r="A24" s="29"/>
      <c r="B24" s="30"/>
      <c r="C24" s="33"/>
      <c r="D24" s="1342" t="s">
        <v>290</v>
      </c>
      <c r="E24" s="1342"/>
      <c r="F24" s="1342"/>
      <c r="G24" s="1342"/>
      <c r="H24" s="1342"/>
      <c r="I24" s="1342"/>
      <c r="J24" s="1342"/>
      <c r="K24" s="1342"/>
      <c r="L24" s="1342"/>
      <c r="M24" s="1342"/>
      <c r="N24" s="328"/>
      <c r="O24" s="31"/>
    </row>
    <row r="25" spans="1:19" s="32" customFormat="1" ht="3" customHeight="1" x14ac:dyDescent="0.2">
      <c r="A25" s="29"/>
      <c r="B25" s="30"/>
      <c r="C25" s="33"/>
      <c r="D25" s="212"/>
      <c r="E25" s="212"/>
      <c r="F25" s="212"/>
      <c r="G25" s="212"/>
      <c r="H25" s="212"/>
      <c r="I25" s="212"/>
      <c r="J25" s="212"/>
      <c r="K25" s="212"/>
      <c r="L25" s="212"/>
      <c r="M25" s="212"/>
      <c r="N25" s="328"/>
      <c r="O25" s="31"/>
    </row>
    <row r="26" spans="1:19" s="32" customFormat="1" ht="105.75" customHeight="1" x14ac:dyDescent="0.2">
      <c r="A26" s="29"/>
      <c r="B26" s="30"/>
      <c r="C26" s="33"/>
      <c r="D26" s="1347" t="s">
        <v>404</v>
      </c>
      <c r="E26" s="1347"/>
      <c r="F26" s="1347"/>
      <c r="G26" s="1347"/>
      <c r="H26" s="1347"/>
      <c r="I26" s="1347"/>
      <c r="J26" s="1347"/>
      <c r="K26" s="1347"/>
      <c r="L26" s="1347"/>
      <c r="M26" s="1347"/>
      <c r="N26" s="328"/>
      <c r="O26" s="31"/>
    </row>
    <row r="27" spans="1:19" s="32" customFormat="1" ht="3" customHeight="1" x14ac:dyDescent="0.2">
      <c r="A27" s="29"/>
      <c r="B27" s="30"/>
      <c r="C27" s="33"/>
      <c r="D27" s="44"/>
      <c r="E27" s="44"/>
      <c r="F27" s="44"/>
      <c r="G27" s="44"/>
      <c r="H27" s="44"/>
      <c r="I27" s="44"/>
      <c r="J27" s="45"/>
      <c r="K27" s="45"/>
      <c r="L27" s="45"/>
      <c r="M27" s="46"/>
      <c r="N27" s="328"/>
      <c r="O27" s="31"/>
    </row>
    <row r="28" spans="1:19" s="32" customFormat="1" ht="57" customHeight="1" x14ac:dyDescent="0.2">
      <c r="A28" s="29"/>
      <c r="B28" s="30"/>
      <c r="C28" s="35"/>
      <c r="D28" s="1342" t="s">
        <v>53</v>
      </c>
      <c r="E28" s="1350"/>
      <c r="F28" s="1350"/>
      <c r="G28" s="1350"/>
      <c r="H28" s="1350"/>
      <c r="I28" s="1350"/>
      <c r="J28" s="1350"/>
      <c r="K28" s="1350"/>
      <c r="L28" s="1350"/>
      <c r="M28" s="1350"/>
      <c r="N28" s="328"/>
      <c r="O28" s="31"/>
      <c r="S28" s="32" t="s">
        <v>34</v>
      </c>
    </row>
    <row r="29" spans="1:19" s="32" customFormat="1" ht="3" customHeight="1" x14ac:dyDescent="0.2">
      <c r="A29" s="29"/>
      <c r="B29" s="30"/>
      <c r="C29" s="35"/>
      <c r="D29" s="213"/>
      <c r="E29" s="213"/>
      <c r="F29" s="213"/>
      <c r="G29" s="213"/>
      <c r="H29" s="213"/>
      <c r="I29" s="213"/>
      <c r="J29" s="213"/>
      <c r="K29" s="213"/>
      <c r="L29" s="213"/>
      <c r="M29" s="213"/>
      <c r="N29" s="328"/>
      <c r="O29" s="31"/>
    </row>
    <row r="30" spans="1:19" s="32" customFormat="1" ht="34.5" customHeight="1" x14ac:dyDescent="0.2">
      <c r="A30" s="29"/>
      <c r="B30" s="30"/>
      <c r="C30" s="35"/>
      <c r="D30" s="1342" t="s">
        <v>52</v>
      </c>
      <c r="E30" s="1350"/>
      <c r="F30" s="1350"/>
      <c r="G30" s="1350"/>
      <c r="H30" s="1350"/>
      <c r="I30" s="1350"/>
      <c r="J30" s="1350"/>
      <c r="K30" s="1350"/>
      <c r="L30" s="1350"/>
      <c r="M30" s="1350"/>
      <c r="N30" s="328"/>
      <c r="O30" s="31"/>
    </row>
    <row r="31" spans="1:19" s="32" customFormat="1" ht="30.75" customHeight="1" x14ac:dyDescent="0.2">
      <c r="A31" s="29"/>
      <c r="B31" s="30"/>
      <c r="C31" s="37"/>
      <c r="D31" s="72"/>
      <c r="E31" s="72"/>
      <c r="F31" s="72"/>
      <c r="G31" s="72"/>
      <c r="H31" s="72"/>
      <c r="I31" s="72"/>
      <c r="J31" s="72"/>
      <c r="K31" s="72"/>
      <c r="L31" s="72"/>
      <c r="M31" s="72"/>
      <c r="N31" s="328"/>
      <c r="O31" s="31"/>
    </row>
    <row r="32" spans="1:19" s="32" customFormat="1" ht="13.5" customHeight="1" x14ac:dyDescent="0.2">
      <c r="A32" s="29"/>
      <c r="B32" s="30"/>
      <c r="C32" s="37"/>
      <c r="D32" s="316"/>
      <c r="E32" s="316"/>
      <c r="F32" s="316"/>
      <c r="G32" s="317"/>
      <c r="H32" s="318" t="s">
        <v>17</v>
      </c>
      <c r="I32" s="315"/>
      <c r="J32" s="40"/>
      <c r="K32" s="317"/>
      <c r="L32" s="318" t="s">
        <v>24</v>
      </c>
      <c r="M32" s="315"/>
      <c r="N32" s="328"/>
      <c r="O32" s="31"/>
    </row>
    <row r="33" spans="1:16" s="32" customFormat="1" ht="6" customHeight="1" x14ac:dyDescent="0.2">
      <c r="A33" s="29"/>
      <c r="B33" s="30"/>
      <c r="C33" s="37"/>
      <c r="D33" s="319"/>
      <c r="E33" s="38"/>
      <c r="F33" s="38"/>
      <c r="G33" s="40"/>
      <c r="H33" s="39"/>
      <c r="I33" s="40"/>
      <c r="J33" s="40"/>
      <c r="K33" s="321"/>
      <c r="L33" s="322"/>
      <c r="M33" s="40"/>
      <c r="N33" s="328"/>
      <c r="O33" s="31"/>
    </row>
    <row r="34" spans="1:16" s="32" customFormat="1" ht="11.25" x14ac:dyDescent="0.2">
      <c r="A34" s="29"/>
      <c r="B34" s="30"/>
      <c r="C34" s="36"/>
      <c r="D34" s="320" t="s">
        <v>44</v>
      </c>
      <c r="E34" s="38" t="s">
        <v>36</v>
      </c>
      <c r="F34" s="38"/>
      <c r="G34" s="38"/>
      <c r="H34" s="39"/>
      <c r="I34" s="38"/>
      <c r="J34" s="40"/>
      <c r="K34" s="323"/>
      <c r="L34" s="40"/>
      <c r="M34" s="40"/>
      <c r="N34" s="328"/>
      <c r="O34" s="31"/>
    </row>
    <row r="35" spans="1:16" s="32" customFormat="1" ht="11.25" customHeight="1" x14ac:dyDescent="0.2">
      <c r="A35" s="29"/>
      <c r="B35" s="30"/>
      <c r="C35" s="37"/>
      <c r="D35" s="320" t="s">
        <v>3</v>
      </c>
      <c r="E35" s="38" t="s">
        <v>37</v>
      </c>
      <c r="F35" s="38"/>
      <c r="G35" s="40"/>
      <c r="H35" s="39"/>
      <c r="I35" s="40"/>
      <c r="J35" s="40"/>
      <c r="K35" s="323"/>
      <c r="L35" s="971" t="str">
        <f>+capa!D57</f>
        <v>28 de julho de 2016</v>
      </c>
      <c r="M35" s="848" t="s">
        <v>621</v>
      </c>
      <c r="N35" s="328"/>
      <c r="O35" s="31"/>
    </row>
    <row r="36" spans="1:16" s="32" customFormat="1" ht="11.25" x14ac:dyDescent="0.2">
      <c r="A36" s="29"/>
      <c r="B36" s="30"/>
      <c r="C36" s="37"/>
      <c r="D36" s="320" t="s">
        <v>40</v>
      </c>
      <c r="E36" s="38" t="s">
        <v>39</v>
      </c>
      <c r="F36" s="38"/>
      <c r="G36" s="40"/>
      <c r="H36" s="39"/>
      <c r="I36" s="40"/>
      <c r="J36" s="40"/>
      <c r="K36" s="925"/>
      <c r="L36" s="926"/>
      <c r="M36" s="926"/>
      <c r="N36" s="328"/>
      <c r="O36" s="31"/>
    </row>
    <row r="37" spans="1:16" s="32" customFormat="1" ht="12.75" customHeight="1" x14ac:dyDescent="0.2">
      <c r="A37" s="29"/>
      <c r="B37" s="30"/>
      <c r="C37" s="36"/>
      <c r="D37" s="320" t="s">
        <v>41</v>
      </c>
      <c r="E37" s="38" t="s">
        <v>20</v>
      </c>
      <c r="F37" s="38"/>
      <c r="G37" s="38"/>
      <c r="H37" s="39"/>
      <c r="I37" s="38"/>
      <c r="J37" s="40"/>
      <c r="K37" s="1348" t="s">
        <v>622</v>
      </c>
      <c r="L37" s="1349"/>
      <c r="M37" s="1349"/>
      <c r="N37" s="328"/>
      <c r="O37" s="31"/>
    </row>
    <row r="38" spans="1:16" s="32" customFormat="1" ht="11.25" x14ac:dyDescent="0.2">
      <c r="A38" s="29"/>
      <c r="B38" s="30"/>
      <c r="C38" s="36"/>
      <c r="D38" s="320" t="s">
        <v>15</v>
      </c>
      <c r="E38" s="38" t="s">
        <v>5</v>
      </c>
      <c r="F38" s="38"/>
      <c r="G38" s="38"/>
      <c r="H38" s="39"/>
      <c r="I38" s="38"/>
      <c r="J38" s="40"/>
      <c r="K38" s="1348"/>
      <c r="L38" s="1349"/>
      <c r="M38" s="1349"/>
      <c r="N38" s="328"/>
      <c r="O38" s="31"/>
    </row>
    <row r="39" spans="1:16" s="32" customFormat="1" ht="8.25" customHeight="1" x14ac:dyDescent="0.2">
      <c r="A39" s="29"/>
      <c r="B39" s="30"/>
      <c r="C39" s="30"/>
      <c r="D39" s="30"/>
      <c r="E39" s="30"/>
      <c r="F39" s="30"/>
      <c r="G39" s="30"/>
      <c r="H39" s="30"/>
      <c r="I39" s="30"/>
      <c r="J39" s="30"/>
      <c r="K39" s="25"/>
      <c r="L39" s="30"/>
      <c r="M39" s="30"/>
      <c r="N39" s="328"/>
      <c r="O39" s="31"/>
    </row>
    <row r="40" spans="1:16" ht="13.5" customHeight="1" x14ac:dyDescent="0.2">
      <c r="A40" s="24"/>
      <c r="B40" s="28"/>
      <c r="C40" s="26"/>
      <c r="D40" s="26"/>
      <c r="E40" s="20"/>
      <c r="F40" s="25"/>
      <c r="G40" s="25"/>
      <c r="H40" s="25"/>
      <c r="I40" s="25"/>
      <c r="J40" s="25"/>
      <c r="L40" s="1345">
        <v>42552</v>
      </c>
      <c r="M40" s="1346"/>
      <c r="N40" s="364">
        <v>3</v>
      </c>
      <c r="O40" s="172"/>
      <c r="P40" s="172"/>
    </row>
    <row r="48" spans="1:16" x14ac:dyDescent="0.2">
      <c r="C48" s="762"/>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986" customWidth="1"/>
    <col min="2" max="2" width="2.5703125" style="986" customWidth="1"/>
    <col min="3" max="3" width="1" style="986" customWidth="1"/>
    <col min="4" max="4" width="21.85546875" style="986" customWidth="1"/>
    <col min="5" max="5" width="9.28515625" style="986" customWidth="1"/>
    <col min="6" max="6" width="5.42578125" style="986" customWidth="1"/>
    <col min="7" max="7" width="9.28515625" style="986" customWidth="1"/>
    <col min="8" max="8" width="5.42578125" style="986" customWidth="1"/>
    <col min="9" max="9" width="9.28515625" style="986" customWidth="1"/>
    <col min="10" max="10" width="5.42578125" style="986" customWidth="1"/>
    <col min="11" max="11" width="9.28515625" style="986" customWidth="1"/>
    <col min="12" max="12" width="5.42578125" style="986" customWidth="1"/>
    <col min="13" max="13" width="9.28515625" style="986" customWidth="1"/>
    <col min="14" max="14" width="5.42578125" style="986" customWidth="1"/>
    <col min="15" max="15" width="2.5703125" style="986" customWidth="1"/>
    <col min="16" max="16" width="1" style="986" customWidth="1"/>
    <col min="17" max="16384" width="9.140625" style="986"/>
  </cols>
  <sheetData>
    <row r="1" spans="1:16" ht="13.5" customHeight="1" x14ac:dyDescent="0.2">
      <c r="A1" s="982"/>
      <c r="B1" s="983"/>
      <c r="C1" s="983"/>
      <c r="D1" s="984"/>
      <c r="E1" s="983"/>
      <c r="F1" s="983"/>
      <c r="G1" s="983"/>
      <c r="H1" s="983"/>
      <c r="I1" s="1354" t="s">
        <v>385</v>
      </c>
      <c r="J1" s="1354"/>
      <c r="K1" s="1354"/>
      <c r="L1" s="1354"/>
      <c r="M1" s="1354"/>
      <c r="N1" s="1354"/>
      <c r="O1" s="985"/>
      <c r="P1" s="994"/>
    </row>
    <row r="2" spans="1:16" ht="6" customHeight="1" x14ac:dyDescent="0.2">
      <c r="A2" s="994"/>
      <c r="B2" s="1262"/>
      <c r="C2" s="998"/>
      <c r="D2" s="998"/>
      <c r="E2" s="998"/>
      <c r="F2" s="998"/>
      <c r="G2" s="998"/>
      <c r="H2" s="998"/>
      <c r="I2" s="998"/>
      <c r="J2" s="998"/>
      <c r="K2" s="998"/>
      <c r="L2" s="998"/>
      <c r="M2" s="998"/>
      <c r="N2" s="998"/>
      <c r="O2" s="982"/>
      <c r="P2" s="994"/>
    </row>
    <row r="3" spans="1:16" ht="13.5" customHeight="1" thickBot="1" x14ac:dyDescent="0.25">
      <c r="A3" s="994"/>
      <c r="B3" s="1042"/>
      <c r="C3" s="1024"/>
      <c r="D3" s="982"/>
      <c r="E3" s="982"/>
      <c r="F3" s="982"/>
      <c r="G3" s="1054"/>
      <c r="H3" s="982"/>
      <c r="I3" s="982"/>
      <c r="J3" s="982"/>
      <c r="K3" s="982"/>
      <c r="L3" s="982"/>
      <c r="M3" s="1355" t="s">
        <v>73</v>
      </c>
      <c r="N3" s="1355"/>
      <c r="O3" s="982"/>
      <c r="P3" s="994"/>
    </row>
    <row r="4" spans="1:16" s="1004" customFormat="1" ht="13.5" customHeight="1" thickBot="1" x14ac:dyDescent="0.25">
      <c r="A4" s="1002"/>
      <c r="B4" s="1041"/>
      <c r="C4" s="1195" t="s">
        <v>179</v>
      </c>
      <c r="D4" s="1196"/>
      <c r="E4" s="1196"/>
      <c r="F4" s="1196"/>
      <c r="G4" s="1196"/>
      <c r="H4" s="1196"/>
      <c r="I4" s="1196"/>
      <c r="J4" s="1196"/>
      <c r="K4" s="1196"/>
      <c r="L4" s="1196"/>
      <c r="M4" s="1196"/>
      <c r="N4" s="1197"/>
      <c r="O4" s="982"/>
      <c r="P4" s="1002"/>
    </row>
    <row r="5" spans="1:16" ht="3.75" customHeight="1" x14ac:dyDescent="0.2">
      <c r="A5" s="994"/>
      <c r="B5" s="1053"/>
      <c r="C5" s="1356" t="s">
        <v>157</v>
      </c>
      <c r="D5" s="1357"/>
      <c r="E5" s="1263"/>
      <c r="F5" s="1263"/>
      <c r="G5" s="1263"/>
      <c r="H5" s="1263"/>
      <c r="I5" s="1263"/>
      <c r="J5" s="1263"/>
      <c r="K5" s="1024"/>
      <c r="L5" s="1263"/>
      <c r="M5" s="1263"/>
      <c r="N5" s="1263"/>
      <c r="O5" s="982"/>
      <c r="P5" s="994"/>
    </row>
    <row r="6" spans="1:16" ht="13.5" customHeight="1" x14ac:dyDescent="0.2">
      <c r="A6" s="994"/>
      <c r="B6" s="1053"/>
      <c r="C6" s="1357"/>
      <c r="D6" s="1357"/>
      <c r="E6" s="987" t="s">
        <v>34</v>
      </c>
      <c r="F6" s="988" t="s">
        <v>34</v>
      </c>
      <c r="G6" s="987" t="s">
        <v>34</v>
      </c>
      <c r="H6" s="988" t="s">
        <v>579</v>
      </c>
      <c r="I6" s="989"/>
      <c r="J6" s="988" t="s">
        <v>34</v>
      </c>
      <c r="K6" s="990" t="s">
        <v>34</v>
      </c>
      <c r="L6" s="991" t="s">
        <v>34</v>
      </c>
      <c r="M6" s="991" t="s">
        <v>580</v>
      </c>
      <c r="N6" s="992"/>
      <c r="O6" s="982"/>
      <c r="P6" s="994"/>
    </row>
    <row r="7" spans="1:16" x14ac:dyDescent="0.2">
      <c r="A7" s="994"/>
      <c r="B7" s="1053"/>
      <c r="C7" s="1025"/>
      <c r="D7" s="1025"/>
      <c r="E7" s="1358" t="s">
        <v>615</v>
      </c>
      <c r="F7" s="1358"/>
      <c r="G7" s="1358" t="s">
        <v>616</v>
      </c>
      <c r="H7" s="1358"/>
      <c r="I7" s="1358" t="s">
        <v>617</v>
      </c>
      <c r="J7" s="1358"/>
      <c r="K7" s="1358" t="s">
        <v>618</v>
      </c>
      <c r="L7" s="1358"/>
      <c r="M7" s="1358" t="s">
        <v>615</v>
      </c>
      <c r="N7" s="1358"/>
      <c r="O7" s="982"/>
      <c r="P7" s="994"/>
    </row>
    <row r="8" spans="1:16" s="1011" customFormat="1" ht="18" customHeight="1" x14ac:dyDescent="0.2">
      <c r="A8" s="1008"/>
      <c r="B8" s="1046"/>
      <c r="C8" s="1351" t="s">
        <v>2</v>
      </c>
      <c r="D8" s="1351"/>
      <c r="E8" s="1352">
        <v>10354.700000000001</v>
      </c>
      <c r="F8" s="1352"/>
      <c r="G8" s="1352">
        <v>10343.4</v>
      </c>
      <c r="H8" s="1352"/>
      <c r="I8" s="1352">
        <v>10331.700000000001</v>
      </c>
      <c r="J8" s="1352"/>
      <c r="K8" s="1352">
        <v>10319</v>
      </c>
      <c r="L8" s="1352"/>
      <c r="M8" s="1353">
        <v>10318.799999999999</v>
      </c>
      <c r="N8" s="1353"/>
      <c r="O8" s="982"/>
      <c r="P8" s="1008"/>
    </row>
    <row r="9" spans="1:16" ht="14.25" customHeight="1" x14ac:dyDescent="0.2">
      <c r="A9" s="994"/>
      <c r="B9" s="1042"/>
      <c r="C9" s="736" t="s">
        <v>72</v>
      </c>
      <c r="D9" s="1013"/>
      <c r="E9" s="1359">
        <v>4909.8999999999996</v>
      </c>
      <c r="F9" s="1359"/>
      <c r="G9" s="1359">
        <v>4902.2</v>
      </c>
      <c r="H9" s="1359"/>
      <c r="I9" s="1359">
        <v>4894.6000000000004</v>
      </c>
      <c r="J9" s="1359"/>
      <c r="K9" s="1359">
        <v>4885.8999999999996</v>
      </c>
      <c r="L9" s="1359"/>
      <c r="M9" s="1360">
        <v>4887.7</v>
      </c>
      <c r="N9" s="1360"/>
      <c r="O9" s="1045"/>
      <c r="P9" s="994"/>
    </row>
    <row r="10" spans="1:16" ht="14.25" customHeight="1" x14ac:dyDescent="0.2">
      <c r="A10" s="994"/>
      <c r="B10" s="1042"/>
      <c r="C10" s="736" t="s">
        <v>71</v>
      </c>
      <c r="D10" s="1013"/>
      <c r="E10" s="1359">
        <v>5444.8</v>
      </c>
      <c r="F10" s="1359"/>
      <c r="G10" s="1359">
        <v>5441.2</v>
      </c>
      <c r="H10" s="1359"/>
      <c r="I10" s="1359">
        <v>5437.1</v>
      </c>
      <c r="J10" s="1359"/>
      <c r="K10" s="1359">
        <v>5433.1</v>
      </c>
      <c r="L10" s="1359"/>
      <c r="M10" s="1360">
        <v>5431.1</v>
      </c>
      <c r="N10" s="1360"/>
      <c r="O10" s="1045"/>
      <c r="P10" s="994"/>
    </row>
    <row r="11" spans="1:16" ht="18.75" customHeight="1" x14ac:dyDescent="0.2">
      <c r="A11" s="994"/>
      <c r="B11" s="1042"/>
      <c r="C11" s="736" t="s">
        <v>178</v>
      </c>
      <c r="D11" s="1264"/>
      <c r="E11" s="1359">
        <v>1484</v>
      </c>
      <c r="F11" s="1359"/>
      <c r="G11" s="1359">
        <v>1475</v>
      </c>
      <c r="H11" s="1359"/>
      <c r="I11" s="1359">
        <v>1466.4</v>
      </c>
      <c r="J11" s="1359"/>
      <c r="K11" s="1359">
        <v>1458.8</v>
      </c>
      <c r="L11" s="1359"/>
      <c r="M11" s="1360">
        <v>1456.2</v>
      </c>
      <c r="N11" s="1360"/>
      <c r="O11" s="1045"/>
      <c r="P11" s="994"/>
    </row>
    <row r="12" spans="1:16" ht="13.5" customHeight="1" x14ac:dyDescent="0.2">
      <c r="A12" s="994"/>
      <c r="B12" s="1042"/>
      <c r="C12" s="736" t="s">
        <v>158</v>
      </c>
      <c r="D12" s="1013"/>
      <c r="E12" s="1359">
        <v>1103.3</v>
      </c>
      <c r="F12" s="1359"/>
      <c r="G12" s="1359">
        <v>1103.0999999999999</v>
      </c>
      <c r="H12" s="1359"/>
      <c r="I12" s="1359">
        <v>1101.9000000000001</v>
      </c>
      <c r="J12" s="1359"/>
      <c r="K12" s="1359">
        <v>1100.4000000000001</v>
      </c>
      <c r="L12" s="1359"/>
      <c r="M12" s="1360">
        <v>1101.5999999999999</v>
      </c>
      <c r="N12" s="1360"/>
      <c r="O12" s="1045"/>
      <c r="P12" s="994"/>
    </row>
    <row r="13" spans="1:16" ht="13.5" customHeight="1" x14ac:dyDescent="0.2">
      <c r="A13" s="994"/>
      <c r="B13" s="1042"/>
      <c r="C13" s="736" t="s">
        <v>159</v>
      </c>
      <c r="D13" s="1013"/>
      <c r="E13" s="1359">
        <v>2805.3</v>
      </c>
      <c r="F13" s="1359"/>
      <c r="G13" s="1359">
        <v>2791.1</v>
      </c>
      <c r="H13" s="1359"/>
      <c r="I13" s="1359">
        <v>2775.3</v>
      </c>
      <c r="J13" s="1359"/>
      <c r="K13" s="1359">
        <v>2758.9</v>
      </c>
      <c r="L13" s="1359"/>
      <c r="M13" s="1360">
        <v>2752.7</v>
      </c>
      <c r="N13" s="1360"/>
      <c r="O13" s="1045"/>
      <c r="P13" s="994"/>
    </row>
    <row r="14" spans="1:16" ht="13.5" customHeight="1" x14ac:dyDescent="0.2">
      <c r="A14" s="994"/>
      <c r="B14" s="1042"/>
      <c r="C14" s="736" t="s">
        <v>160</v>
      </c>
      <c r="D14" s="1013"/>
      <c r="E14" s="1359">
        <v>4962.2</v>
      </c>
      <c r="F14" s="1359"/>
      <c r="G14" s="1359">
        <v>4974.2</v>
      </c>
      <c r="H14" s="1359"/>
      <c r="I14" s="1359">
        <v>4988.1000000000004</v>
      </c>
      <c r="J14" s="1359"/>
      <c r="K14" s="1359">
        <v>5000.8999999999996</v>
      </c>
      <c r="L14" s="1359"/>
      <c r="M14" s="1360">
        <v>5008.3</v>
      </c>
      <c r="N14" s="1360"/>
      <c r="O14" s="1045"/>
      <c r="P14" s="994"/>
    </row>
    <row r="15" spans="1:16" s="1011" customFormat="1" ht="18" customHeight="1" x14ac:dyDescent="0.2">
      <c r="A15" s="1008"/>
      <c r="B15" s="1046"/>
      <c r="C15" s="1351" t="s">
        <v>177</v>
      </c>
      <c r="D15" s="1351"/>
      <c r="E15" s="1352">
        <v>5190</v>
      </c>
      <c r="F15" s="1352"/>
      <c r="G15" s="1352">
        <v>5201.2</v>
      </c>
      <c r="H15" s="1352"/>
      <c r="I15" s="1352">
        <v>5194.1000000000004</v>
      </c>
      <c r="J15" s="1352"/>
      <c r="K15" s="1352">
        <v>5195.3999999999996</v>
      </c>
      <c r="L15" s="1352"/>
      <c r="M15" s="1353">
        <v>5153.3999999999996</v>
      </c>
      <c r="N15" s="1353"/>
      <c r="O15" s="1047"/>
      <c r="P15" s="1008"/>
    </row>
    <row r="16" spans="1:16" ht="13.5" customHeight="1" x14ac:dyDescent="0.2">
      <c r="A16" s="994"/>
      <c r="B16" s="1042"/>
      <c r="C16" s="736" t="s">
        <v>72</v>
      </c>
      <c r="D16" s="1013"/>
      <c r="E16" s="1359">
        <v>2647.9</v>
      </c>
      <c r="F16" s="1359"/>
      <c r="G16" s="1359">
        <v>2654.3</v>
      </c>
      <c r="H16" s="1359"/>
      <c r="I16" s="1359">
        <v>2654</v>
      </c>
      <c r="J16" s="1359"/>
      <c r="K16" s="1359">
        <v>2673.1</v>
      </c>
      <c r="L16" s="1359"/>
      <c r="M16" s="1360">
        <v>2629.9</v>
      </c>
      <c r="N16" s="1360"/>
      <c r="O16" s="1045"/>
      <c r="P16" s="994"/>
    </row>
    <row r="17" spans="1:16" ht="13.5" customHeight="1" x14ac:dyDescent="0.2">
      <c r="A17" s="994"/>
      <c r="B17" s="1042"/>
      <c r="C17" s="736" t="s">
        <v>71</v>
      </c>
      <c r="D17" s="1013"/>
      <c r="E17" s="1359">
        <v>2542.1</v>
      </c>
      <c r="F17" s="1359"/>
      <c r="G17" s="1359">
        <v>2546.8000000000002</v>
      </c>
      <c r="H17" s="1359"/>
      <c r="I17" s="1359">
        <v>2540.1</v>
      </c>
      <c r="J17" s="1359"/>
      <c r="K17" s="1359">
        <v>2522.3000000000002</v>
      </c>
      <c r="L17" s="1359"/>
      <c r="M17" s="1360">
        <v>2523.5</v>
      </c>
      <c r="N17" s="1360"/>
      <c r="O17" s="1045"/>
      <c r="P17" s="994"/>
    </row>
    <row r="18" spans="1:16" ht="18.75" customHeight="1" x14ac:dyDescent="0.2">
      <c r="A18" s="994"/>
      <c r="B18" s="1042"/>
      <c r="C18" s="736" t="s">
        <v>158</v>
      </c>
      <c r="D18" s="1013"/>
      <c r="E18" s="1359">
        <v>369</v>
      </c>
      <c r="F18" s="1359"/>
      <c r="G18" s="1359">
        <v>351.2</v>
      </c>
      <c r="H18" s="1359"/>
      <c r="I18" s="1359">
        <v>384.4</v>
      </c>
      <c r="J18" s="1359"/>
      <c r="K18" s="1359">
        <v>373.5</v>
      </c>
      <c r="L18" s="1359"/>
      <c r="M18" s="1360">
        <v>365.9</v>
      </c>
      <c r="N18" s="1360"/>
      <c r="O18" s="1045"/>
      <c r="P18" s="994"/>
    </row>
    <row r="19" spans="1:16" ht="13.5" customHeight="1" x14ac:dyDescent="0.2">
      <c r="A19" s="994"/>
      <c r="B19" s="1042"/>
      <c r="C19" s="736" t="s">
        <v>159</v>
      </c>
      <c r="D19" s="1013"/>
      <c r="E19" s="1359">
        <v>2547</v>
      </c>
      <c r="F19" s="1359"/>
      <c r="G19" s="1359">
        <v>2534.9</v>
      </c>
      <c r="H19" s="1359"/>
      <c r="I19" s="1359">
        <v>2511</v>
      </c>
      <c r="J19" s="1359"/>
      <c r="K19" s="1359">
        <v>2514.6</v>
      </c>
      <c r="L19" s="1359"/>
      <c r="M19" s="1360">
        <v>2508.6</v>
      </c>
      <c r="N19" s="1360"/>
      <c r="O19" s="1045"/>
      <c r="P19" s="994"/>
    </row>
    <row r="20" spans="1:16" ht="13.5" customHeight="1" x14ac:dyDescent="0.2">
      <c r="A20" s="994"/>
      <c r="B20" s="1042"/>
      <c r="C20" s="736" t="s">
        <v>160</v>
      </c>
      <c r="D20" s="1013"/>
      <c r="E20" s="1359">
        <v>2274.1</v>
      </c>
      <c r="F20" s="1359"/>
      <c r="G20" s="1359">
        <v>2315.1</v>
      </c>
      <c r="H20" s="1359"/>
      <c r="I20" s="1359">
        <v>2298.6999999999998</v>
      </c>
      <c r="J20" s="1359"/>
      <c r="K20" s="1359">
        <v>2307.1999999999998</v>
      </c>
      <c r="L20" s="1359"/>
      <c r="M20" s="1360">
        <v>2278.9</v>
      </c>
      <c r="N20" s="1360"/>
      <c r="O20" s="1045"/>
      <c r="P20" s="994"/>
    </row>
    <row r="21" spans="1:16" s="1268" customFormat="1" ht="18" customHeight="1" x14ac:dyDescent="0.2">
      <c r="A21" s="1265"/>
      <c r="B21" s="1266"/>
      <c r="C21" s="1351" t="s">
        <v>514</v>
      </c>
      <c r="D21" s="1351"/>
      <c r="E21" s="1361">
        <v>58.5</v>
      </c>
      <c r="F21" s="1361"/>
      <c r="G21" s="1361">
        <v>58.6</v>
      </c>
      <c r="H21" s="1361"/>
      <c r="I21" s="1361">
        <v>58.6</v>
      </c>
      <c r="J21" s="1361"/>
      <c r="K21" s="1361">
        <v>58.6</v>
      </c>
      <c r="L21" s="1361"/>
      <c r="M21" s="1362">
        <v>58.1</v>
      </c>
      <c r="N21" s="1362"/>
      <c r="O21" s="1267"/>
      <c r="P21" s="1265"/>
    </row>
    <row r="22" spans="1:16" ht="13.5" customHeight="1" x14ac:dyDescent="0.2">
      <c r="A22" s="994"/>
      <c r="B22" s="1042"/>
      <c r="C22" s="736" t="s">
        <v>72</v>
      </c>
      <c r="D22" s="1013"/>
      <c r="E22" s="1359">
        <v>63.8</v>
      </c>
      <c r="F22" s="1359"/>
      <c r="G22" s="1359">
        <v>64</v>
      </c>
      <c r="H22" s="1359"/>
      <c r="I22" s="1359">
        <v>64.099999999999994</v>
      </c>
      <c r="J22" s="1359"/>
      <c r="K22" s="1359">
        <v>64.599999999999994</v>
      </c>
      <c r="L22" s="1359"/>
      <c r="M22" s="1360">
        <v>63.5</v>
      </c>
      <c r="N22" s="1360"/>
      <c r="O22" s="1045"/>
      <c r="P22" s="994"/>
    </row>
    <row r="23" spans="1:16" ht="13.5" customHeight="1" x14ac:dyDescent="0.2">
      <c r="A23" s="994"/>
      <c r="B23" s="1042"/>
      <c r="C23" s="736" t="s">
        <v>71</v>
      </c>
      <c r="D23" s="1013"/>
      <c r="E23" s="1359">
        <v>53.8</v>
      </c>
      <c r="F23" s="1359"/>
      <c r="G23" s="1359">
        <v>53.9</v>
      </c>
      <c r="H23" s="1359"/>
      <c r="I23" s="1359">
        <v>53.8</v>
      </c>
      <c r="J23" s="1359"/>
      <c r="K23" s="1359">
        <v>53.4</v>
      </c>
      <c r="L23" s="1359"/>
      <c r="M23" s="1360">
        <v>53.5</v>
      </c>
      <c r="N23" s="1360"/>
      <c r="O23" s="1045"/>
      <c r="P23" s="994"/>
    </row>
    <row r="24" spans="1:16" ht="18.75" customHeight="1" x14ac:dyDescent="0.2">
      <c r="A24" s="994"/>
      <c r="B24" s="1042"/>
      <c r="C24" s="736" t="s">
        <v>173</v>
      </c>
      <c r="D24" s="1013"/>
      <c r="E24" s="1359">
        <v>73.2</v>
      </c>
      <c r="F24" s="1359"/>
      <c r="G24" s="1359">
        <v>73.3</v>
      </c>
      <c r="H24" s="1359"/>
      <c r="I24" s="1359">
        <v>73.5</v>
      </c>
      <c r="J24" s="1359"/>
      <c r="K24" s="1359">
        <v>73.599999999999994</v>
      </c>
      <c r="L24" s="1359"/>
      <c r="M24" s="1360">
        <v>73.400000000000006</v>
      </c>
      <c r="N24" s="1360"/>
      <c r="O24" s="1045"/>
      <c r="P24" s="994"/>
    </row>
    <row r="25" spans="1:16" ht="13.5" customHeight="1" x14ac:dyDescent="0.2">
      <c r="A25" s="994"/>
      <c r="B25" s="1042"/>
      <c r="C25" s="736" t="s">
        <v>158</v>
      </c>
      <c r="D25" s="1013"/>
      <c r="E25" s="1359">
        <v>33.4</v>
      </c>
      <c r="F25" s="1359"/>
      <c r="G25" s="1359">
        <v>31.8</v>
      </c>
      <c r="H25" s="1359"/>
      <c r="I25" s="1359">
        <v>34.9</v>
      </c>
      <c r="J25" s="1359"/>
      <c r="K25" s="1359">
        <v>33.9</v>
      </c>
      <c r="L25" s="1359"/>
      <c r="M25" s="1360">
        <v>33.200000000000003</v>
      </c>
      <c r="N25" s="1360"/>
      <c r="O25" s="1045"/>
      <c r="P25" s="994"/>
    </row>
    <row r="26" spans="1:16" ht="13.5" customHeight="1" x14ac:dyDescent="0.2">
      <c r="A26" s="994"/>
      <c r="B26" s="1042"/>
      <c r="C26" s="736" t="s">
        <v>159</v>
      </c>
      <c r="D26" s="982"/>
      <c r="E26" s="1363">
        <v>90.8</v>
      </c>
      <c r="F26" s="1363"/>
      <c r="G26" s="1363">
        <v>90.8</v>
      </c>
      <c r="H26" s="1363"/>
      <c r="I26" s="1363">
        <v>90.5</v>
      </c>
      <c r="J26" s="1363"/>
      <c r="K26" s="1359">
        <v>91.1</v>
      </c>
      <c r="L26" s="1359"/>
      <c r="M26" s="1364">
        <v>91.1</v>
      </c>
      <c r="N26" s="1364"/>
      <c r="O26" s="1045"/>
      <c r="P26" s="994"/>
    </row>
    <row r="27" spans="1:16" ht="13.5" customHeight="1" x14ac:dyDescent="0.2">
      <c r="A27" s="994"/>
      <c r="B27" s="1042"/>
      <c r="C27" s="736" t="s">
        <v>160</v>
      </c>
      <c r="D27" s="982"/>
      <c r="E27" s="1363">
        <v>45.8</v>
      </c>
      <c r="F27" s="1363"/>
      <c r="G27" s="1363">
        <v>46.5</v>
      </c>
      <c r="H27" s="1363"/>
      <c r="I27" s="1363">
        <v>46.1</v>
      </c>
      <c r="J27" s="1363"/>
      <c r="K27" s="1359">
        <v>46.1</v>
      </c>
      <c r="L27" s="1359"/>
      <c r="M27" s="1364">
        <v>45.5</v>
      </c>
      <c r="N27" s="1364"/>
      <c r="O27" s="1045"/>
      <c r="P27" s="994"/>
    </row>
    <row r="28" spans="1:16" ht="13.5" customHeight="1" x14ac:dyDescent="0.2">
      <c r="A28" s="994"/>
      <c r="B28" s="1042"/>
      <c r="C28" s="737" t="s">
        <v>176</v>
      </c>
      <c r="D28" s="982"/>
      <c r="E28" s="738"/>
      <c r="F28" s="738"/>
      <c r="G28" s="738"/>
      <c r="H28" s="738"/>
      <c r="I28" s="738"/>
      <c r="J28" s="738"/>
      <c r="K28" s="738"/>
      <c r="L28" s="738"/>
      <c r="M28" s="738"/>
      <c r="N28" s="738"/>
      <c r="O28" s="1045"/>
      <c r="P28" s="994"/>
    </row>
    <row r="29" spans="1:16" ht="15.75" customHeight="1" thickBot="1" x14ac:dyDescent="0.25">
      <c r="A29" s="994"/>
      <c r="B29" s="1042"/>
      <c r="C29" s="1000"/>
      <c r="D29" s="1045"/>
      <c r="E29" s="1045"/>
      <c r="F29" s="1045"/>
      <c r="G29" s="1045"/>
      <c r="H29" s="1045"/>
      <c r="I29" s="1045"/>
      <c r="J29" s="1045"/>
      <c r="K29" s="1045"/>
      <c r="L29" s="1045"/>
      <c r="M29" s="1355"/>
      <c r="N29" s="1355"/>
      <c r="O29" s="1045"/>
      <c r="P29" s="994"/>
    </row>
    <row r="30" spans="1:16" s="1004" customFormat="1" ht="13.5" customHeight="1" thickBot="1" x14ac:dyDescent="0.25">
      <c r="A30" s="1002"/>
      <c r="B30" s="1041"/>
      <c r="C30" s="1195" t="s">
        <v>515</v>
      </c>
      <c r="D30" s="1196"/>
      <c r="E30" s="1196"/>
      <c r="F30" s="1196"/>
      <c r="G30" s="1196"/>
      <c r="H30" s="1196"/>
      <c r="I30" s="1196"/>
      <c r="J30" s="1196"/>
      <c r="K30" s="1196"/>
      <c r="L30" s="1196"/>
      <c r="M30" s="1196"/>
      <c r="N30" s="1197"/>
      <c r="O30" s="1045"/>
      <c r="P30" s="1002"/>
    </row>
    <row r="31" spans="1:16" s="1004" customFormat="1" ht="3.75" customHeight="1" x14ac:dyDescent="0.2">
      <c r="A31" s="1002"/>
      <c r="B31" s="1041"/>
      <c r="C31" s="1366" t="s">
        <v>161</v>
      </c>
      <c r="D31" s="1366"/>
      <c r="E31" s="1003"/>
      <c r="F31" s="1003"/>
      <c r="G31" s="1003"/>
      <c r="H31" s="1003"/>
      <c r="I31" s="1003"/>
      <c r="J31" s="1003"/>
      <c r="K31" s="1003"/>
      <c r="L31" s="1003"/>
      <c r="M31" s="1003"/>
      <c r="N31" s="1003"/>
      <c r="O31" s="1045"/>
      <c r="P31" s="1002"/>
    </row>
    <row r="32" spans="1:16" ht="13.5" customHeight="1" x14ac:dyDescent="0.2">
      <c r="A32" s="994"/>
      <c r="B32" s="1042"/>
      <c r="C32" s="1366"/>
      <c r="D32" s="1366"/>
      <c r="E32" s="987" t="s">
        <v>34</v>
      </c>
      <c r="F32" s="988" t="s">
        <v>34</v>
      </c>
      <c r="G32" s="987" t="s">
        <v>34</v>
      </c>
      <c r="H32" s="988" t="s">
        <v>579</v>
      </c>
      <c r="I32" s="989"/>
      <c r="J32" s="988" t="s">
        <v>34</v>
      </c>
      <c r="K32" s="990" t="s">
        <v>34</v>
      </c>
      <c r="L32" s="991" t="s">
        <v>34</v>
      </c>
      <c r="M32" s="991" t="s">
        <v>580</v>
      </c>
      <c r="N32" s="992"/>
      <c r="O32" s="1045"/>
      <c r="P32" s="994"/>
    </row>
    <row r="33" spans="1:16" x14ac:dyDescent="0.2">
      <c r="A33" s="994"/>
      <c r="B33" s="1042"/>
      <c r="C33" s="1025"/>
      <c r="D33" s="1025"/>
      <c r="E33" s="1358" t="str">
        <f>+E7</f>
        <v>1.º trimestre</v>
      </c>
      <c r="F33" s="1358"/>
      <c r="G33" s="1358" t="str">
        <f>+G7</f>
        <v>2.º trimestre</v>
      </c>
      <c r="H33" s="1358"/>
      <c r="I33" s="1358" t="str">
        <f>+I7</f>
        <v>3.º trimestre</v>
      </c>
      <c r="J33" s="1358"/>
      <c r="K33" s="1358" t="str">
        <f>+K7</f>
        <v>4.º trimestre</v>
      </c>
      <c r="L33" s="1358"/>
      <c r="M33" s="1358" t="str">
        <f>+M7</f>
        <v>1.º trimestre</v>
      </c>
      <c r="N33" s="1358"/>
      <c r="O33" s="1045"/>
      <c r="P33" s="994"/>
    </row>
    <row r="34" spans="1:16" x14ac:dyDescent="0.2">
      <c r="A34" s="994"/>
      <c r="B34" s="1042"/>
      <c r="C34" s="1025"/>
      <c r="D34" s="1025"/>
      <c r="E34" s="748" t="s">
        <v>162</v>
      </c>
      <c r="F34" s="748" t="s">
        <v>107</v>
      </c>
      <c r="G34" s="748" t="s">
        <v>162</v>
      </c>
      <c r="H34" s="748" t="s">
        <v>107</v>
      </c>
      <c r="I34" s="749" t="s">
        <v>162</v>
      </c>
      <c r="J34" s="749" t="s">
        <v>107</v>
      </c>
      <c r="K34" s="749" t="s">
        <v>162</v>
      </c>
      <c r="L34" s="749" t="s">
        <v>107</v>
      </c>
      <c r="M34" s="749" t="s">
        <v>162</v>
      </c>
      <c r="N34" s="749" t="s">
        <v>107</v>
      </c>
      <c r="O34" s="1045"/>
      <c r="P34" s="994"/>
    </row>
    <row r="35" spans="1:16" ht="15" customHeight="1" x14ac:dyDescent="0.2">
      <c r="A35" s="994"/>
      <c r="B35" s="1042"/>
      <c r="C35" s="1351" t="s">
        <v>2</v>
      </c>
      <c r="D35" s="1351"/>
      <c r="E35" s="1198">
        <v>10354.700000000001</v>
      </c>
      <c r="F35" s="1198">
        <f>+E35/E35*100</f>
        <v>100</v>
      </c>
      <c r="G35" s="1199">
        <v>10343.4</v>
      </c>
      <c r="H35" s="1198">
        <f>+G35/G35*100</f>
        <v>100</v>
      </c>
      <c r="I35" s="1199">
        <v>10331.700000000001</v>
      </c>
      <c r="J35" s="1198">
        <f>+I35/I35*100</f>
        <v>100</v>
      </c>
      <c r="K35" s="1199">
        <v>10319</v>
      </c>
      <c r="L35" s="1198">
        <f>+K35/K35*100</f>
        <v>100</v>
      </c>
      <c r="M35" s="1199">
        <v>10318.799999999999</v>
      </c>
      <c r="N35" s="1199">
        <f>+M35/M35*100</f>
        <v>100</v>
      </c>
      <c r="O35" s="1045"/>
      <c r="P35" s="994"/>
    </row>
    <row r="36" spans="1:16" ht="13.5" customHeight="1" x14ac:dyDescent="0.2">
      <c r="A36" s="994"/>
      <c r="B36" s="1042"/>
      <c r="C36" s="739"/>
      <c r="D36" s="739" t="s">
        <v>178</v>
      </c>
      <c r="E36" s="1200">
        <v>1484</v>
      </c>
      <c r="F36" s="1200">
        <f>+E36/E$35*100</f>
        <v>14.331656156141653</v>
      </c>
      <c r="G36" s="1201">
        <v>1475</v>
      </c>
      <c r="H36" s="1200">
        <f>+G36/G$35*100</f>
        <v>14.26030125490651</v>
      </c>
      <c r="I36" s="1201">
        <v>1466.4</v>
      </c>
      <c r="J36" s="1200">
        <f>+I36/I$35*100</f>
        <v>14.193211184993757</v>
      </c>
      <c r="K36" s="1201">
        <v>1458.8</v>
      </c>
      <c r="L36" s="1200">
        <f>+K36/K$35*100</f>
        <v>14.137028781858707</v>
      </c>
      <c r="M36" s="1201">
        <v>1456.2</v>
      </c>
      <c r="N36" s="1201">
        <f>+M36/M$35*100</f>
        <v>14.112106058844054</v>
      </c>
      <c r="O36" s="1045"/>
      <c r="P36" s="994"/>
    </row>
    <row r="37" spans="1:16" ht="13.5" customHeight="1" x14ac:dyDescent="0.2">
      <c r="A37" s="994"/>
      <c r="B37" s="1042"/>
      <c r="C37" s="739"/>
      <c r="D37" s="739" t="s">
        <v>516</v>
      </c>
      <c r="E37" s="1200">
        <v>2107.6</v>
      </c>
      <c r="F37" s="1200">
        <f>+E37/E$35*100</f>
        <v>20.354042125797946</v>
      </c>
      <c r="G37" s="1201">
        <v>2117.1</v>
      </c>
      <c r="H37" s="1200">
        <f>+G37/G$35*100</f>
        <v>20.468124601194965</v>
      </c>
      <c r="I37" s="1201">
        <v>2128.6999999999998</v>
      </c>
      <c r="J37" s="1200">
        <f>+I37/I$35*100</f>
        <v>20.603579275433855</v>
      </c>
      <c r="K37" s="1201">
        <v>2139.6</v>
      </c>
      <c r="L37" s="1200">
        <f>+K37/K$35*100</f>
        <v>20.734567303033238</v>
      </c>
      <c r="M37" s="1201">
        <v>2143.1</v>
      </c>
      <c r="N37" s="1201">
        <f>+M37/M$35*100</f>
        <v>20.76888785517696</v>
      </c>
      <c r="O37" s="1045"/>
      <c r="P37" s="994"/>
    </row>
    <row r="38" spans="1:16" s="1021" customFormat="1" ht="15" customHeight="1" x14ac:dyDescent="0.2">
      <c r="A38" s="1019"/>
      <c r="B38" s="1057"/>
      <c r="C38" s="739" t="s">
        <v>189</v>
      </c>
      <c r="D38" s="739"/>
      <c r="E38" s="1200">
        <v>3616.4</v>
      </c>
      <c r="F38" s="1200">
        <f>+E38/E$35*100</f>
        <v>34.925203047891294</v>
      </c>
      <c r="G38" s="1201">
        <v>3612.1</v>
      </c>
      <c r="H38" s="1200">
        <f>+G38/G$35*100</f>
        <v>34.921785873117159</v>
      </c>
      <c r="I38" s="1201">
        <v>3607.5</v>
      </c>
      <c r="J38" s="1200">
        <f>+I38/I$35*100</f>
        <v>34.916809431168147</v>
      </c>
      <c r="K38" s="1201">
        <v>3602</v>
      </c>
      <c r="L38" s="1200">
        <f>+K38/K$35*100</f>
        <v>34.906483186355267</v>
      </c>
      <c r="M38" s="1201">
        <v>3592.6</v>
      </c>
      <c r="N38" s="1201">
        <f>+M38/M$35*100</f>
        <v>34.816063883397298</v>
      </c>
      <c r="O38" s="1058"/>
      <c r="P38" s="1019"/>
    </row>
    <row r="39" spans="1:16" ht="13.5" customHeight="1" x14ac:dyDescent="0.2">
      <c r="A39" s="994"/>
      <c r="B39" s="1042"/>
      <c r="C39" s="739"/>
      <c r="D39" s="740" t="s">
        <v>178</v>
      </c>
      <c r="E39" s="1203">
        <v>501.9</v>
      </c>
      <c r="F39" s="1203">
        <f>+E39/E38*100</f>
        <v>13.878442650149319</v>
      </c>
      <c r="G39" s="1204">
        <v>497.6</v>
      </c>
      <c r="H39" s="1203">
        <f>+G39/G38*100</f>
        <v>13.775919825032531</v>
      </c>
      <c r="I39" s="1204">
        <v>493.4</v>
      </c>
      <c r="J39" s="1203">
        <f>+I39/I38*100</f>
        <v>13.677061677061678</v>
      </c>
      <c r="K39" s="1204">
        <v>489.5</v>
      </c>
      <c r="L39" s="1203">
        <f>+K39/K38*100</f>
        <v>13.589672404219877</v>
      </c>
      <c r="M39" s="1204">
        <v>486.9</v>
      </c>
      <c r="N39" s="1204">
        <f>+M39/M38*100</f>
        <v>13.552858653899683</v>
      </c>
      <c r="O39" s="1045"/>
      <c r="P39" s="994"/>
    </row>
    <row r="40" spans="1:16" ht="13.5" customHeight="1" x14ac:dyDescent="0.2">
      <c r="A40" s="994"/>
      <c r="B40" s="1042"/>
      <c r="C40" s="739"/>
      <c r="D40" s="740" t="s">
        <v>516</v>
      </c>
      <c r="E40" s="1203">
        <v>669</v>
      </c>
      <c r="F40" s="1203">
        <f>+E40/E38*100</f>
        <v>18.499059838513439</v>
      </c>
      <c r="G40" s="1204">
        <v>673.2</v>
      </c>
      <c r="H40" s="1203">
        <f>+G40/G38*100</f>
        <v>18.637357769718449</v>
      </c>
      <c r="I40" s="1204">
        <v>678</v>
      </c>
      <c r="J40" s="1203">
        <f>+I40/I38*100</f>
        <v>18.794178794178794</v>
      </c>
      <c r="K40" s="1204">
        <v>682.4</v>
      </c>
      <c r="L40" s="1203">
        <f>+K40/K38*100</f>
        <v>18.945030538589673</v>
      </c>
      <c r="M40" s="1204">
        <v>684.6</v>
      </c>
      <c r="N40" s="1204">
        <f>+M40/M38*100</f>
        <v>19.055836998274231</v>
      </c>
      <c r="O40" s="1045"/>
      <c r="P40" s="994"/>
    </row>
    <row r="41" spans="1:16" s="1021" customFormat="1" ht="15" customHeight="1" x14ac:dyDescent="0.2">
      <c r="A41" s="1019"/>
      <c r="B41" s="1057"/>
      <c r="C41" s="739" t="s">
        <v>190</v>
      </c>
      <c r="D41" s="739"/>
      <c r="E41" s="1200">
        <v>2259.1</v>
      </c>
      <c r="F41" s="1200">
        <f>+E41/E$35*100</f>
        <v>21.817145837156072</v>
      </c>
      <c r="G41" s="1201">
        <v>2255.3000000000002</v>
      </c>
      <c r="H41" s="1200">
        <f>+G41/G$35*100</f>
        <v>21.804242318773326</v>
      </c>
      <c r="I41" s="1201">
        <v>2251.5</v>
      </c>
      <c r="J41" s="1200">
        <f>+I41/I$35*100</f>
        <v>21.792154243735297</v>
      </c>
      <c r="K41" s="1201">
        <v>2247.4</v>
      </c>
      <c r="L41" s="1200">
        <f>+K41/K$35*100</f>
        <v>21.779242174629328</v>
      </c>
      <c r="M41" s="1201">
        <v>2250.3000000000002</v>
      </c>
      <c r="N41" s="1201">
        <f>+M41/M$35*100</f>
        <v>21.807768345156418</v>
      </c>
      <c r="O41" s="1058"/>
      <c r="P41" s="1019"/>
    </row>
    <row r="42" spans="1:16" ht="13.5" customHeight="1" x14ac:dyDescent="0.2">
      <c r="A42" s="994"/>
      <c r="B42" s="1042"/>
      <c r="C42" s="739"/>
      <c r="D42" s="740" t="s">
        <v>178</v>
      </c>
      <c r="E42" s="1203">
        <v>293</v>
      </c>
      <c r="F42" s="1203">
        <f>+E42/E41*100</f>
        <v>12.969766721260678</v>
      </c>
      <c r="G42" s="1204">
        <v>290.60000000000002</v>
      </c>
      <c r="H42" s="1203">
        <f>+G42/G41*100</f>
        <v>12.885203742295925</v>
      </c>
      <c r="I42" s="1204">
        <v>288.39999999999998</v>
      </c>
      <c r="J42" s="1203">
        <f>+I42/I41*100</f>
        <v>12.809238285587385</v>
      </c>
      <c r="K42" s="1204">
        <v>286.39999999999998</v>
      </c>
      <c r="L42" s="1203">
        <f>+K42/K41*100</f>
        <v>12.743614843819524</v>
      </c>
      <c r="M42" s="1204">
        <v>285.7</v>
      </c>
      <c r="N42" s="1204">
        <f>+M42/M41*100</f>
        <v>12.696084966448918</v>
      </c>
      <c r="O42" s="1045"/>
      <c r="P42" s="994"/>
    </row>
    <row r="43" spans="1:16" ht="13.5" customHeight="1" x14ac:dyDescent="0.2">
      <c r="A43" s="994"/>
      <c r="B43" s="1042"/>
      <c r="C43" s="739"/>
      <c r="D43" s="740" t="s">
        <v>516</v>
      </c>
      <c r="E43" s="1203">
        <v>521.1</v>
      </c>
      <c r="F43" s="1203">
        <f>+E43/E41*100</f>
        <v>23.066707981054403</v>
      </c>
      <c r="G43" s="1204">
        <v>522.29999999999995</v>
      </c>
      <c r="H43" s="1203">
        <f>+G43/G41*100</f>
        <v>23.158781536824367</v>
      </c>
      <c r="I43" s="1204">
        <v>524.20000000000005</v>
      </c>
      <c r="J43" s="1203">
        <f>+I43/I41*100</f>
        <v>23.282256273595383</v>
      </c>
      <c r="K43" s="1204">
        <v>525.79999999999995</v>
      </c>
      <c r="L43" s="1203">
        <f>+K43/K41*100</f>
        <v>23.395924179051345</v>
      </c>
      <c r="M43" s="1204">
        <v>525.9</v>
      </c>
      <c r="N43" s="1204">
        <f>+M43/M41*100</f>
        <v>23.370217304359418</v>
      </c>
      <c r="O43" s="1045"/>
      <c r="P43" s="994"/>
    </row>
    <row r="44" spans="1:16" s="1021" customFormat="1" ht="15" customHeight="1" x14ac:dyDescent="0.2">
      <c r="A44" s="1019"/>
      <c r="B44" s="1057"/>
      <c r="C44" s="739" t="s">
        <v>59</v>
      </c>
      <c r="D44" s="739"/>
      <c r="E44" s="1200">
        <v>2800.7</v>
      </c>
      <c r="F44" s="1200">
        <f>+E44/E$35*100</f>
        <v>27.047620887133377</v>
      </c>
      <c r="G44" s="1201">
        <v>2800.5</v>
      </c>
      <c r="H44" s="1200">
        <f>+G44/G$35*100</f>
        <v>27.075236382620805</v>
      </c>
      <c r="I44" s="1201">
        <v>2799.9</v>
      </c>
      <c r="J44" s="1200">
        <f>+I44/I$35*100</f>
        <v>27.100090014228055</v>
      </c>
      <c r="K44" s="1201">
        <v>2799.5</v>
      </c>
      <c r="L44" s="1200">
        <f>+K44/K$35*100</f>
        <v>27.129566818490165</v>
      </c>
      <c r="M44" s="1201">
        <v>2812.5</v>
      </c>
      <c r="N44" s="1201">
        <f>+M44/M$35*100</f>
        <v>27.256076287940463</v>
      </c>
      <c r="O44" s="1058"/>
      <c r="P44" s="1019"/>
    </row>
    <row r="45" spans="1:16" ht="13.5" customHeight="1" x14ac:dyDescent="0.2">
      <c r="A45" s="994"/>
      <c r="B45" s="1042"/>
      <c r="C45" s="739"/>
      <c r="D45" s="740" t="s">
        <v>178</v>
      </c>
      <c r="E45" s="1203">
        <v>445.9</v>
      </c>
      <c r="F45" s="1203">
        <f>+E45/E44*100</f>
        <v>15.921019745063733</v>
      </c>
      <c r="G45" s="1204">
        <v>445.4</v>
      </c>
      <c r="H45" s="1203">
        <f>+G45/G44*100</f>
        <v>15.90430280307088</v>
      </c>
      <c r="I45" s="1204">
        <v>444.8</v>
      </c>
      <c r="J45" s="1203">
        <f>+I45/I44*100</f>
        <v>15.886281652916177</v>
      </c>
      <c r="K45" s="1204">
        <v>444.6</v>
      </c>
      <c r="L45" s="1203">
        <f>+K45/K44*100</f>
        <v>15.881407394177533</v>
      </c>
      <c r="M45" s="1204">
        <v>445.9</v>
      </c>
      <c r="N45" s="1204">
        <f>+M45/M44*100</f>
        <v>15.854222222222223</v>
      </c>
      <c r="O45" s="1045"/>
      <c r="P45" s="994"/>
    </row>
    <row r="46" spans="1:16" ht="13.5" customHeight="1" x14ac:dyDescent="0.2">
      <c r="A46" s="994"/>
      <c r="B46" s="1042"/>
      <c r="C46" s="739"/>
      <c r="D46" s="740" t="s">
        <v>516</v>
      </c>
      <c r="E46" s="1203">
        <v>575.4</v>
      </c>
      <c r="F46" s="1203">
        <f>+E46/E44*100</f>
        <v>20.544863784053987</v>
      </c>
      <c r="G46" s="1204">
        <v>578.9</v>
      </c>
      <c r="H46" s="1203">
        <f>+G46/G44*100</f>
        <v>20.671308694875915</v>
      </c>
      <c r="I46" s="1204">
        <v>583</v>
      </c>
      <c r="J46" s="1203">
        <f>+I46/I44*100</f>
        <v>20.822172220436443</v>
      </c>
      <c r="K46" s="1204">
        <v>587</v>
      </c>
      <c r="L46" s="1203">
        <f>+K46/K44*100</f>
        <v>20.968030005358099</v>
      </c>
      <c r="M46" s="1204">
        <v>588.20000000000005</v>
      </c>
      <c r="N46" s="1204">
        <f>+M46/M44*100</f>
        <v>20.913777777777778</v>
      </c>
      <c r="O46" s="1045"/>
      <c r="P46" s="994"/>
    </row>
    <row r="47" spans="1:16" s="1021" customFormat="1" ht="15" customHeight="1" x14ac:dyDescent="0.2">
      <c r="A47" s="1019"/>
      <c r="B47" s="1057"/>
      <c r="C47" s="739" t="s">
        <v>192</v>
      </c>
      <c r="D47" s="739"/>
      <c r="E47" s="1200">
        <v>731.3</v>
      </c>
      <c r="F47" s="1200">
        <f>+E47/E$35*100</f>
        <v>7.0624933605029598</v>
      </c>
      <c r="G47" s="1201">
        <v>728.8</v>
      </c>
      <c r="H47" s="1200">
        <f>+G47/G$35*100</f>
        <v>7.0460390200514338</v>
      </c>
      <c r="I47" s="1201">
        <v>726.6</v>
      </c>
      <c r="J47" s="1200">
        <f>+I47/I$35*100</f>
        <v>7.0327245274253016</v>
      </c>
      <c r="K47" s="1201">
        <v>724.3</v>
      </c>
      <c r="L47" s="1200">
        <f>+K47/K$35*100</f>
        <v>7.0190909971896502</v>
      </c>
      <c r="M47" s="1201">
        <v>721.4</v>
      </c>
      <c r="N47" s="1201">
        <f>+M47/M$35*100</f>
        <v>6.9911229987983106</v>
      </c>
      <c r="O47" s="1058"/>
      <c r="P47" s="1019"/>
    </row>
    <row r="48" spans="1:16" ht="13.5" customHeight="1" x14ac:dyDescent="0.2">
      <c r="A48" s="994"/>
      <c r="B48" s="1042"/>
      <c r="C48" s="739"/>
      <c r="D48" s="740" t="s">
        <v>178</v>
      </c>
      <c r="E48" s="1203">
        <v>95.7</v>
      </c>
      <c r="F48" s="1203">
        <f>+E48/E47*100</f>
        <v>13.086284698482157</v>
      </c>
      <c r="G48" s="1204">
        <v>94.9</v>
      </c>
      <c r="H48" s="1203">
        <f>+G48/G47*100</f>
        <v>13.02140504939627</v>
      </c>
      <c r="I48" s="1204">
        <v>94.1</v>
      </c>
      <c r="J48" s="1203">
        <f>+I48/I47*100</f>
        <v>12.950729424717863</v>
      </c>
      <c r="K48" s="1204">
        <v>93.4</v>
      </c>
      <c r="L48" s="1203">
        <f>+K48/K47*100</f>
        <v>12.895209167472043</v>
      </c>
      <c r="M48" s="1204">
        <v>93.2</v>
      </c>
      <c r="N48" s="1204">
        <f>+M48/M47*100</f>
        <v>12.919323537565845</v>
      </c>
      <c r="O48" s="1045"/>
      <c r="P48" s="994"/>
    </row>
    <row r="49" spans="1:16" ht="13.5" customHeight="1" x14ac:dyDescent="0.2">
      <c r="A49" s="994"/>
      <c r="B49" s="1042"/>
      <c r="C49" s="739"/>
      <c r="D49" s="740" t="s">
        <v>516</v>
      </c>
      <c r="E49" s="1203">
        <v>179</v>
      </c>
      <c r="F49" s="1203">
        <f>+E49/E47*100</f>
        <v>24.476958840421169</v>
      </c>
      <c r="G49" s="1204">
        <v>178.9</v>
      </c>
      <c r="H49" s="1203">
        <f>+G49/G47*100</f>
        <v>24.547200878155877</v>
      </c>
      <c r="I49" s="1204">
        <v>179</v>
      </c>
      <c r="J49" s="1203">
        <f>+I49/I47*100</f>
        <v>24.635287641067986</v>
      </c>
      <c r="K49" s="1204">
        <v>179.1</v>
      </c>
      <c r="L49" s="1203">
        <f>+K49/K47*100</f>
        <v>24.72732293248654</v>
      </c>
      <c r="M49" s="1204">
        <v>178.9</v>
      </c>
      <c r="N49" s="1204">
        <f>+M49/M47*100</f>
        <v>24.799001940670919</v>
      </c>
      <c r="O49" s="1045"/>
      <c r="P49" s="994"/>
    </row>
    <row r="50" spans="1:16" s="1021" customFormat="1" ht="15" customHeight="1" x14ac:dyDescent="0.2">
      <c r="A50" s="1019"/>
      <c r="B50" s="1057"/>
      <c r="C50" s="739" t="s">
        <v>193</v>
      </c>
      <c r="D50" s="739"/>
      <c r="E50" s="1200">
        <v>440.7</v>
      </c>
      <c r="F50" s="1200">
        <f>+E50/E$35*100</f>
        <v>4.2560383207625518</v>
      </c>
      <c r="G50" s="1201">
        <v>440.5</v>
      </c>
      <c r="H50" s="1200">
        <f>+G50/G$35*100</f>
        <v>4.2587543747703851</v>
      </c>
      <c r="I50" s="1201">
        <v>440.2</v>
      </c>
      <c r="J50" s="1200">
        <f>+I50/I$35*100</f>
        <v>4.2606734612890422</v>
      </c>
      <c r="K50" s="1201">
        <v>440.1</v>
      </c>
      <c r="L50" s="1200">
        <f>+K50/K$35*100</f>
        <v>4.2649481538908809</v>
      </c>
      <c r="M50" s="1201">
        <v>441.5</v>
      </c>
      <c r="N50" s="1201">
        <f>+M50/M$35*100</f>
        <v>4.2785982866224757</v>
      </c>
      <c r="O50" s="1058"/>
      <c r="P50" s="1019"/>
    </row>
    <row r="51" spans="1:16" ht="13.5" customHeight="1" x14ac:dyDescent="0.2">
      <c r="A51" s="994"/>
      <c r="B51" s="1042"/>
      <c r="C51" s="739"/>
      <c r="D51" s="740" t="s">
        <v>178</v>
      </c>
      <c r="E51" s="1203">
        <v>67</v>
      </c>
      <c r="F51" s="1203">
        <f>+E51/E50*100</f>
        <v>15.203085999546175</v>
      </c>
      <c r="G51" s="1204">
        <v>66.7</v>
      </c>
      <c r="H51" s="1203">
        <f>+G51/G50*100</f>
        <v>15.141884222474461</v>
      </c>
      <c r="I51" s="1204">
        <v>66.5</v>
      </c>
      <c r="J51" s="1203">
        <f>+I51/I50*100</f>
        <v>15.106769650159018</v>
      </c>
      <c r="K51" s="1204">
        <v>66.3</v>
      </c>
      <c r="L51" s="1203">
        <f>+K51/K50*100</f>
        <v>15.064758009543283</v>
      </c>
      <c r="M51" s="1204">
        <v>66.599999999999994</v>
      </c>
      <c r="N51" s="1204">
        <f>+M51/M50*100</f>
        <v>15.08493771234428</v>
      </c>
      <c r="O51" s="1045"/>
      <c r="P51" s="994"/>
    </row>
    <row r="52" spans="1:16" ht="13.5" customHeight="1" x14ac:dyDescent="0.2">
      <c r="A52" s="994"/>
      <c r="B52" s="1042"/>
      <c r="C52" s="739"/>
      <c r="D52" s="740" t="s">
        <v>516</v>
      </c>
      <c r="E52" s="1203">
        <v>91.1</v>
      </c>
      <c r="F52" s="1203">
        <f>+E52/E50*100</f>
        <v>20.671658724756071</v>
      </c>
      <c r="G52" s="1204">
        <v>91.4</v>
      </c>
      <c r="H52" s="1203">
        <f>+G52/G50*100</f>
        <v>20.749148694665152</v>
      </c>
      <c r="I52" s="1204">
        <v>91.7</v>
      </c>
      <c r="J52" s="1203">
        <f>+I52/I50*100</f>
        <v>20.831440254429808</v>
      </c>
      <c r="K52" s="1204">
        <v>92</v>
      </c>
      <c r="L52" s="1203">
        <f>+K52/K50*100</f>
        <v>20.904339922744832</v>
      </c>
      <c r="M52" s="1204">
        <v>92.3</v>
      </c>
      <c r="N52" s="1204">
        <f>+M52/M50*100</f>
        <v>20.906002265005664</v>
      </c>
      <c r="O52" s="1045"/>
      <c r="P52" s="994"/>
    </row>
    <row r="53" spans="1:16" s="1021" customFormat="1" ht="15" customHeight="1" x14ac:dyDescent="0.2">
      <c r="A53" s="1019"/>
      <c r="B53" s="1057"/>
      <c r="C53" s="739" t="s">
        <v>131</v>
      </c>
      <c r="D53" s="739"/>
      <c r="E53" s="1200">
        <v>247.3</v>
      </c>
      <c r="F53" s="1200">
        <f>+E53/E$35*100</f>
        <v>2.388287444348943</v>
      </c>
      <c r="G53" s="1201">
        <v>247.3</v>
      </c>
      <c r="H53" s="1200">
        <f>+G53/G$35*100</f>
        <v>2.3908966103989018</v>
      </c>
      <c r="I53" s="1201">
        <v>247.4</v>
      </c>
      <c r="J53" s="1200">
        <f>+I53/I$35*100</f>
        <v>2.3945720452587667</v>
      </c>
      <c r="K53" s="1201">
        <v>247.4</v>
      </c>
      <c r="L53" s="1200">
        <f>+K53/K$35*100</f>
        <v>2.3975191394514974</v>
      </c>
      <c r="M53" s="1201">
        <v>245.1</v>
      </c>
      <c r="N53" s="1201">
        <f>+M53/M$35*100</f>
        <v>2.3752761949063848</v>
      </c>
      <c r="O53" s="1058"/>
      <c r="P53" s="1019"/>
    </row>
    <row r="54" spans="1:16" ht="13.5" customHeight="1" x14ac:dyDescent="0.2">
      <c r="A54" s="994"/>
      <c r="B54" s="1042"/>
      <c r="C54" s="739"/>
      <c r="D54" s="740" t="s">
        <v>178</v>
      </c>
      <c r="E54" s="1203">
        <v>41.4</v>
      </c>
      <c r="F54" s="1203">
        <f>+E54/E53*100</f>
        <v>16.740800646987463</v>
      </c>
      <c r="G54" s="1204">
        <v>41.1</v>
      </c>
      <c r="H54" s="1203">
        <f>+G54/G53*100</f>
        <v>16.619490497371615</v>
      </c>
      <c r="I54" s="1204">
        <v>40.799999999999997</v>
      </c>
      <c r="J54" s="1203">
        <f>+I54/I53*100</f>
        <v>16.491511721907841</v>
      </c>
      <c r="K54" s="1204">
        <v>40.6</v>
      </c>
      <c r="L54" s="1203">
        <f>+K54/K53*100</f>
        <v>16.410670978173002</v>
      </c>
      <c r="M54" s="1204">
        <v>40.299999999999997</v>
      </c>
      <c r="N54" s="1204">
        <f>+M54/M53*100</f>
        <v>16.442268461852304</v>
      </c>
      <c r="O54" s="1045"/>
      <c r="P54" s="994"/>
    </row>
    <row r="55" spans="1:16" ht="13.5" customHeight="1" x14ac:dyDescent="0.2">
      <c r="A55" s="994"/>
      <c r="B55" s="1042"/>
      <c r="C55" s="739"/>
      <c r="D55" s="740" t="s">
        <v>516</v>
      </c>
      <c r="E55" s="1203">
        <v>32.700000000000003</v>
      </c>
      <c r="F55" s="1203">
        <f>+E55/E53*100</f>
        <v>13.22280630812778</v>
      </c>
      <c r="G55" s="1204">
        <v>32.799999999999997</v>
      </c>
      <c r="H55" s="1203">
        <f>+G55/G53*100</f>
        <v>13.263243024666396</v>
      </c>
      <c r="I55" s="1204">
        <v>33</v>
      </c>
      <c r="J55" s="1203">
        <f>+I55/I53*100</f>
        <v>13.338722716248988</v>
      </c>
      <c r="K55" s="1204">
        <v>33.200000000000003</v>
      </c>
      <c r="L55" s="1203">
        <f>+K55/K53*100</f>
        <v>13.419563459983832</v>
      </c>
      <c r="M55" s="1204">
        <v>33.299999999999997</v>
      </c>
      <c r="N55" s="1204">
        <f>+M55/M53*100</f>
        <v>13.586291309669521</v>
      </c>
      <c r="O55" s="1045"/>
      <c r="P55" s="994"/>
    </row>
    <row r="56" spans="1:16" s="1021" customFormat="1" ht="15" customHeight="1" x14ac:dyDescent="0.2">
      <c r="A56" s="1019"/>
      <c r="B56" s="1057"/>
      <c r="C56" s="739" t="s">
        <v>132</v>
      </c>
      <c r="D56" s="739"/>
      <c r="E56" s="1200">
        <v>259.2</v>
      </c>
      <c r="F56" s="1200">
        <f>+E56/E$35*100</f>
        <v>2.5032111022047956</v>
      </c>
      <c r="G56" s="1201">
        <v>258.89999999999998</v>
      </c>
      <c r="H56" s="1200">
        <f>+G56/G$35*100</f>
        <v>2.5030454202679966</v>
      </c>
      <c r="I56" s="1201">
        <v>258.60000000000002</v>
      </c>
      <c r="J56" s="1200">
        <f>+I56/I$35*100</f>
        <v>2.5029762768953803</v>
      </c>
      <c r="K56" s="1201">
        <v>258.2</v>
      </c>
      <c r="L56" s="1200">
        <f>+K56/K$35*100</f>
        <v>2.5021804438414574</v>
      </c>
      <c r="M56" s="1201">
        <v>255.4</v>
      </c>
      <c r="N56" s="1201">
        <f>+M56/M$35*100</f>
        <v>2.4750940031786643</v>
      </c>
      <c r="O56" s="1058"/>
      <c r="P56" s="1019"/>
    </row>
    <row r="57" spans="1:16" ht="13.5" customHeight="1" x14ac:dyDescent="0.2">
      <c r="A57" s="994"/>
      <c r="B57" s="1042"/>
      <c r="C57" s="739"/>
      <c r="D57" s="740" t="s">
        <v>178</v>
      </c>
      <c r="E57" s="1203">
        <v>39.1</v>
      </c>
      <c r="F57" s="1203">
        <f>+E57/E56*100</f>
        <v>15.084876543209877</v>
      </c>
      <c r="G57" s="1204">
        <v>38.700000000000003</v>
      </c>
      <c r="H57" s="1203">
        <f>+G57/G56*100</f>
        <v>14.947856315179608</v>
      </c>
      <c r="I57" s="1204">
        <v>38.299999999999997</v>
      </c>
      <c r="J57" s="1203">
        <f>+I57/I56*100</f>
        <v>14.810518174787312</v>
      </c>
      <c r="K57" s="1204">
        <v>38</v>
      </c>
      <c r="L57" s="1203">
        <f>+K57/K56*100</f>
        <v>14.717273431448492</v>
      </c>
      <c r="M57" s="1204">
        <v>37.6</v>
      </c>
      <c r="N57" s="1204">
        <f>+M57/M56*100</f>
        <v>14.722004698512137</v>
      </c>
      <c r="O57" s="1045"/>
      <c r="P57" s="994"/>
    </row>
    <row r="58" spans="1:16" ht="13.5" customHeight="1" x14ac:dyDescent="0.2">
      <c r="A58" s="994"/>
      <c r="B58" s="1042"/>
      <c r="C58" s="739"/>
      <c r="D58" s="740" t="s">
        <v>516</v>
      </c>
      <c r="E58" s="1203">
        <v>39.299999999999997</v>
      </c>
      <c r="F58" s="1203">
        <f>+E58/E56*100</f>
        <v>15.162037037037038</v>
      </c>
      <c r="G58" s="1204">
        <v>39.5</v>
      </c>
      <c r="H58" s="1203">
        <f>+G58/G56*100</f>
        <v>15.25685592893009</v>
      </c>
      <c r="I58" s="1204">
        <v>39.700000000000003</v>
      </c>
      <c r="J58" s="1203">
        <f>+I58/I56*100</f>
        <v>15.351894818252127</v>
      </c>
      <c r="K58" s="1204">
        <v>40</v>
      </c>
      <c r="L58" s="1203">
        <f>+K58/K56*100</f>
        <v>15.491866769945778</v>
      </c>
      <c r="M58" s="1204">
        <v>39.9</v>
      </c>
      <c r="N58" s="1204">
        <f>+M58/M56*100</f>
        <v>15.622552858261548</v>
      </c>
      <c r="O58" s="1045"/>
      <c r="P58" s="994"/>
    </row>
    <row r="59" spans="1:16" s="812" customFormat="1" ht="13.5" customHeight="1" x14ac:dyDescent="0.2">
      <c r="A59" s="842"/>
      <c r="B59" s="843"/>
      <c r="C59" s="844" t="s">
        <v>428</v>
      </c>
      <c r="D59" s="845"/>
      <c r="E59" s="846"/>
      <c r="F59" s="993"/>
      <c r="G59" s="846"/>
      <c r="H59" s="993"/>
      <c r="I59" s="846"/>
      <c r="J59" s="993"/>
      <c r="K59" s="846"/>
      <c r="L59" s="993"/>
      <c r="M59" s="846"/>
      <c r="N59" s="993"/>
      <c r="O59" s="847"/>
      <c r="P59" s="838"/>
    </row>
    <row r="60" spans="1:16" ht="13.5" customHeight="1" x14ac:dyDescent="0.2">
      <c r="A60" s="994"/>
      <c r="B60" s="1269"/>
      <c r="C60" s="1028" t="s">
        <v>409</v>
      </c>
      <c r="D60" s="1025"/>
      <c r="E60" s="1024"/>
      <c r="F60" s="1029" t="s">
        <v>88</v>
      </c>
      <c r="G60" s="1030"/>
      <c r="H60" s="1030"/>
      <c r="I60" s="1270"/>
      <c r="J60" s="1030"/>
      <c r="K60" s="1030"/>
      <c r="L60" s="1030"/>
      <c r="M60" s="1030"/>
      <c r="N60" s="1030"/>
      <c r="O60" s="1045"/>
      <c r="P60" s="994"/>
    </row>
    <row r="61" spans="1:16" ht="13.5" customHeight="1" x14ac:dyDescent="0.2">
      <c r="A61" s="994"/>
      <c r="B61" s="968">
        <v>6</v>
      </c>
      <c r="C61" s="1365">
        <v>42552</v>
      </c>
      <c r="D61" s="1365"/>
      <c r="E61" s="1013"/>
      <c r="F61" s="1013"/>
      <c r="G61" s="1013"/>
      <c r="H61" s="1013"/>
      <c r="I61" s="1013"/>
      <c r="J61" s="1013"/>
      <c r="K61" s="1013"/>
      <c r="L61" s="1013"/>
      <c r="M61" s="1013"/>
      <c r="N61" s="1013"/>
      <c r="O61" s="1013"/>
      <c r="P61" s="1013"/>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71"/>
  <sheetViews>
    <sheetView workbookViewId="0">
      <selection activeCell="Q44" sqref="Q44:Q67"/>
    </sheetView>
  </sheetViews>
  <sheetFormatPr defaultRowHeight="12.75" x14ac:dyDescent="0.2"/>
  <cols>
    <col min="1" max="1" width="1" style="986" customWidth="1"/>
    <col min="2" max="2" width="2.5703125" style="986" customWidth="1"/>
    <col min="3" max="3" width="1" style="986" customWidth="1"/>
    <col min="4" max="4" width="34" style="986" customWidth="1"/>
    <col min="5" max="5" width="7.42578125" style="986" customWidth="1"/>
    <col min="6" max="6" width="4.85546875" style="986" customWidth="1"/>
    <col min="7" max="7" width="7.42578125" style="986" customWidth="1"/>
    <col min="8" max="8" width="4.85546875" style="986" customWidth="1"/>
    <col min="9" max="9" width="7.42578125" style="986" customWidth="1"/>
    <col min="10" max="10" width="4.85546875" style="986" customWidth="1"/>
    <col min="11" max="11" width="7.42578125" style="986" customWidth="1"/>
    <col min="12" max="12" width="4.85546875" style="986" customWidth="1"/>
    <col min="13" max="13" width="7.42578125" style="986" customWidth="1"/>
    <col min="14" max="14" width="4.85546875" style="986" customWidth="1"/>
    <col min="15" max="15" width="2.5703125" style="986" customWidth="1"/>
    <col min="16" max="16" width="1" style="986" customWidth="1"/>
    <col min="17" max="16384" width="9.140625" style="986"/>
  </cols>
  <sheetData>
    <row r="1" spans="1:16" ht="13.5" customHeight="1" x14ac:dyDescent="0.2">
      <c r="A1" s="994"/>
      <c r="B1" s="1193"/>
      <c r="C1" s="1369" t="s">
        <v>328</v>
      </c>
      <c r="D1" s="1369"/>
      <c r="E1" s="982"/>
      <c r="F1" s="982"/>
      <c r="G1" s="982"/>
      <c r="H1" s="982"/>
      <c r="I1" s="982"/>
      <c r="J1" s="982"/>
      <c r="K1" s="982"/>
      <c r="L1" s="982"/>
      <c r="M1" s="1194"/>
      <c r="N1" s="982"/>
      <c r="O1" s="982"/>
      <c r="P1" s="994"/>
    </row>
    <row r="2" spans="1:16" ht="9.75" customHeight="1" x14ac:dyDescent="0.2">
      <c r="A2" s="994"/>
      <c r="B2" s="995"/>
      <c r="C2" s="996"/>
      <c r="D2" s="995"/>
      <c r="E2" s="997"/>
      <c r="F2" s="997"/>
      <c r="G2" s="997"/>
      <c r="H2" s="997"/>
      <c r="I2" s="998"/>
      <c r="J2" s="998"/>
      <c r="K2" s="998"/>
      <c r="L2" s="998"/>
      <c r="M2" s="998"/>
      <c r="N2" s="998"/>
      <c r="O2" s="999"/>
      <c r="P2" s="994"/>
    </row>
    <row r="3" spans="1:16" ht="9" customHeight="1" thickBot="1" x14ac:dyDescent="0.25">
      <c r="A3" s="994"/>
      <c r="B3" s="982"/>
      <c r="C3" s="1000"/>
      <c r="D3" s="982"/>
      <c r="E3" s="982"/>
      <c r="F3" s="982"/>
      <c r="G3" s="982"/>
      <c r="H3" s="982"/>
      <c r="I3" s="982"/>
      <c r="J3" s="982"/>
      <c r="K3" s="982"/>
      <c r="L3" s="982"/>
      <c r="M3" s="1355" t="s">
        <v>73</v>
      </c>
      <c r="N3" s="1355"/>
      <c r="O3" s="1001"/>
      <c r="P3" s="994"/>
    </row>
    <row r="4" spans="1:16" s="1004" customFormat="1" ht="13.5" customHeight="1" thickBot="1" x14ac:dyDescent="0.25">
      <c r="A4" s="1002"/>
      <c r="B4" s="1003"/>
      <c r="C4" s="1195" t="s">
        <v>163</v>
      </c>
      <c r="D4" s="1196"/>
      <c r="E4" s="1196"/>
      <c r="F4" s="1196"/>
      <c r="G4" s="1196"/>
      <c r="H4" s="1196"/>
      <c r="I4" s="1196"/>
      <c r="J4" s="1196"/>
      <c r="K4" s="1196"/>
      <c r="L4" s="1196"/>
      <c r="M4" s="1196"/>
      <c r="N4" s="1197"/>
      <c r="O4" s="1001"/>
      <c r="P4" s="1002"/>
    </row>
    <row r="5" spans="1:16" ht="3.75" customHeight="1" x14ac:dyDescent="0.2">
      <c r="A5" s="994"/>
      <c r="B5" s="982"/>
      <c r="C5" s="1370" t="s">
        <v>157</v>
      </c>
      <c r="D5" s="1371"/>
      <c r="E5" s="982"/>
      <c r="F5" s="1005"/>
      <c r="G5" s="1005"/>
      <c r="H5" s="1005"/>
      <c r="I5" s="1005"/>
      <c r="J5" s="1005"/>
      <c r="K5" s="982"/>
      <c r="L5" s="1005"/>
      <c r="M5" s="1005"/>
      <c r="N5" s="1005"/>
      <c r="O5" s="1001"/>
      <c r="P5" s="994"/>
    </row>
    <row r="6" spans="1:16" ht="12.75" customHeight="1" x14ac:dyDescent="0.2">
      <c r="A6" s="994"/>
      <c r="B6" s="982"/>
      <c r="C6" s="1371"/>
      <c r="D6" s="1371"/>
      <c r="E6" s="987" t="s">
        <v>34</v>
      </c>
      <c r="F6" s="988" t="s">
        <v>34</v>
      </c>
      <c r="G6" s="987" t="s">
        <v>34</v>
      </c>
      <c r="H6" s="988" t="s">
        <v>579</v>
      </c>
      <c r="I6" s="989"/>
      <c r="J6" s="988" t="s">
        <v>34</v>
      </c>
      <c r="K6" s="990" t="s">
        <v>34</v>
      </c>
      <c r="L6" s="991" t="s">
        <v>34</v>
      </c>
      <c r="M6" s="991" t="s">
        <v>580</v>
      </c>
      <c r="N6" s="992"/>
      <c r="O6" s="1001"/>
      <c r="P6" s="994"/>
    </row>
    <row r="7" spans="1:16" x14ac:dyDescent="0.2">
      <c r="A7" s="994"/>
      <c r="B7" s="982"/>
      <c r="C7" s="1006"/>
      <c r="D7" s="1006"/>
      <c r="E7" s="1358" t="s">
        <v>615</v>
      </c>
      <c r="F7" s="1358"/>
      <c r="G7" s="1358" t="s">
        <v>616</v>
      </c>
      <c r="H7" s="1358"/>
      <c r="I7" s="1358" t="s">
        <v>617</v>
      </c>
      <c r="J7" s="1358"/>
      <c r="K7" s="1358" t="s">
        <v>618</v>
      </c>
      <c r="L7" s="1358"/>
      <c r="M7" s="1358" t="s">
        <v>615</v>
      </c>
      <c r="N7" s="1358"/>
      <c r="O7" s="1007"/>
      <c r="P7" s="994"/>
    </row>
    <row r="8" spans="1:16" s="1011" customFormat="1" ht="15.75" customHeight="1" x14ac:dyDescent="0.2">
      <c r="A8" s="1008"/>
      <c r="B8" s="1009"/>
      <c r="C8" s="1351" t="s">
        <v>13</v>
      </c>
      <c r="D8" s="1351"/>
      <c r="E8" s="1367">
        <v>4477.1000000000004</v>
      </c>
      <c r="F8" s="1367"/>
      <c r="G8" s="1367">
        <v>4580.8</v>
      </c>
      <c r="H8" s="1367"/>
      <c r="I8" s="1367">
        <v>4575.3</v>
      </c>
      <c r="J8" s="1367"/>
      <c r="K8" s="1367">
        <v>4561.5</v>
      </c>
      <c r="L8" s="1367"/>
      <c r="M8" s="1368">
        <v>4513.3</v>
      </c>
      <c r="N8" s="1368"/>
      <c r="O8" s="1010"/>
      <c r="P8" s="1008"/>
    </row>
    <row r="9" spans="1:16" ht="11.25" customHeight="1" x14ac:dyDescent="0.2">
      <c r="A9" s="994"/>
      <c r="B9" s="1012"/>
      <c r="C9" s="736" t="s">
        <v>72</v>
      </c>
      <c r="D9" s="1013"/>
      <c r="E9" s="1372">
        <v>2301.1</v>
      </c>
      <c r="F9" s="1372"/>
      <c r="G9" s="1372">
        <v>2335.5</v>
      </c>
      <c r="H9" s="1372"/>
      <c r="I9" s="1372">
        <v>2348.6999999999998</v>
      </c>
      <c r="J9" s="1372"/>
      <c r="K9" s="1372">
        <v>2352</v>
      </c>
      <c r="L9" s="1372"/>
      <c r="M9" s="1373">
        <v>2303.9</v>
      </c>
      <c r="N9" s="1373"/>
      <c r="O9" s="1007"/>
      <c r="P9" s="994"/>
    </row>
    <row r="10" spans="1:16" ht="11.25" customHeight="1" x14ac:dyDescent="0.2">
      <c r="A10" s="994"/>
      <c r="B10" s="1012"/>
      <c r="C10" s="736" t="s">
        <v>71</v>
      </c>
      <c r="D10" s="1013"/>
      <c r="E10" s="1372">
        <v>2176</v>
      </c>
      <c r="F10" s="1372"/>
      <c r="G10" s="1372">
        <v>2245.3000000000002</v>
      </c>
      <c r="H10" s="1372"/>
      <c r="I10" s="1372">
        <v>2226.6999999999998</v>
      </c>
      <c r="J10" s="1372"/>
      <c r="K10" s="1372">
        <v>2209.5</v>
      </c>
      <c r="L10" s="1372"/>
      <c r="M10" s="1373">
        <v>2209.4</v>
      </c>
      <c r="N10" s="1373"/>
      <c r="O10" s="1007"/>
      <c r="P10" s="994"/>
    </row>
    <row r="11" spans="1:16" ht="15.75" customHeight="1" x14ac:dyDescent="0.2">
      <c r="A11" s="994"/>
      <c r="B11" s="1012"/>
      <c r="C11" s="736" t="s">
        <v>158</v>
      </c>
      <c r="D11" s="1013"/>
      <c r="E11" s="1372">
        <v>242</v>
      </c>
      <c r="F11" s="1372"/>
      <c r="G11" s="1372">
        <v>246.5</v>
      </c>
      <c r="H11" s="1372"/>
      <c r="I11" s="1372">
        <v>266.10000000000002</v>
      </c>
      <c r="J11" s="1372"/>
      <c r="K11" s="1372">
        <v>251.2</v>
      </c>
      <c r="L11" s="1372"/>
      <c r="M11" s="1373">
        <v>252.4</v>
      </c>
      <c r="N11" s="1373"/>
      <c r="O11" s="1007"/>
      <c r="P11" s="994"/>
    </row>
    <row r="12" spans="1:16" ht="11.25" customHeight="1" x14ac:dyDescent="0.2">
      <c r="A12" s="994"/>
      <c r="B12" s="1012"/>
      <c r="C12" s="736" t="s">
        <v>159</v>
      </c>
      <c r="D12" s="1013"/>
      <c r="E12" s="1359">
        <v>2219.3000000000002</v>
      </c>
      <c r="F12" s="1359"/>
      <c r="G12" s="1359">
        <v>2253.8000000000002</v>
      </c>
      <c r="H12" s="1359"/>
      <c r="I12" s="1359">
        <v>2241</v>
      </c>
      <c r="J12" s="1359"/>
      <c r="K12" s="1359">
        <v>2237.6</v>
      </c>
      <c r="L12" s="1359"/>
      <c r="M12" s="1360">
        <v>2215.6</v>
      </c>
      <c r="N12" s="1360"/>
      <c r="O12" s="1007"/>
      <c r="P12" s="994"/>
    </row>
    <row r="13" spans="1:16" ht="11.25" customHeight="1" x14ac:dyDescent="0.2">
      <c r="A13" s="994"/>
      <c r="B13" s="1012"/>
      <c r="C13" s="736" t="s">
        <v>160</v>
      </c>
      <c r="D13" s="1013"/>
      <c r="E13" s="1359">
        <v>2015.8</v>
      </c>
      <c r="F13" s="1359"/>
      <c r="G13" s="1359">
        <v>2080.5</v>
      </c>
      <c r="H13" s="1359"/>
      <c r="I13" s="1359">
        <v>2068.1999999999998</v>
      </c>
      <c r="J13" s="1359"/>
      <c r="K13" s="1359">
        <v>2072.6999999999998</v>
      </c>
      <c r="L13" s="1359"/>
      <c r="M13" s="1360">
        <v>2045.3</v>
      </c>
      <c r="N13" s="1360"/>
      <c r="O13" s="1007"/>
      <c r="P13" s="994"/>
    </row>
    <row r="14" spans="1:16" ht="15.75" customHeight="1" x14ac:dyDescent="0.2">
      <c r="A14" s="994"/>
      <c r="B14" s="1012"/>
      <c r="C14" s="736" t="s">
        <v>386</v>
      </c>
      <c r="D14" s="1013"/>
      <c r="E14" s="1372">
        <v>338.4</v>
      </c>
      <c r="F14" s="1372"/>
      <c r="G14" s="1372">
        <v>365.3</v>
      </c>
      <c r="H14" s="1372"/>
      <c r="I14" s="1372">
        <v>342.7</v>
      </c>
      <c r="J14" s="1372"/>
      <c r="K14" s="1372">
        <v>323.7</v>
      </c>
      <c r="L14" s="1372"/>
      <c r="M14" s="1373">
        <v>295.60000000000002</v>
      </c>
      <c r="N14" s="1373"/>
      <c r="O14" s="1007"/>
      <c r="P14" s="994"/>
    </row>
    <row r="15" spans="1:16" ht="11.25" customHeight="1" x14ac:dyDescent="0.2">
      <c r="A15" s="994"/>
      <c r="B15" s="1012"/>
      <c r="C15" s="736" t="s">
        <v>164</v>
      </c>
      <c r="D15" s="1013"/>
      <c r="E15" s="1359">
        <v>1090.0999999999999</v>
      </c>
      <c r="F15" s="1359"/>
      <c r="G15" s="1359">
        <v>1107.8</v>
      </c>
      <c r="H15" s="1359"/>
      <c r="I15" s="1359">
        <v>1118.8</v>
      </c>
      <c r="J15" s="1359"/>
      <c r="K15" s="1359">
        <v>1113.5999999999999</v>
      </c>
      <c r="L15" s="1359"/>
      <c r="M15" s="1360">
        <v>1105.2</v>
      </c>
      <c r="N15" s="1360"/>
      <c r="O15" s="1007"/>
      <c r="P15" s="994"/>
    </row>
    <row r="16" spans="1:16" ht="11.25" customHeight="1" x14ac:dyDescent="0.2">
      <c r="A16" s="994"/>
      <c r="B16" s="1012"/>
      <c r="C16" s="736" t="s">
        <v>165</v>
      </c>
      <c r="D16" s="1013"/>
      <c r="E16" s="1359">
        <v>3048.6</v>
      </c>
      <c r="F16" s="1359"/>
      <c r="G16" s="1359">
        <v>3107.6</v>
      </c>
      <c r="H16" s="1359"/>
      <c r="I16" s="1359">
        <v>3113.9</v>
      </c>
      <c r="J16" s="1359"/>
      <c r="K16" s="1359">
        <v>3124.2</v>
      </c>
      <c r="L16" s="1359"/>
      <c r="M16" s="1360">
        <v>3112.5</v>
      </c>
      <c r="N16" s="1360"/>
      <c r="O16" s="1007"/>
      <c r="P16" s="994"/>
    </row>
    <row r="17" spans="1:16" s="1017" customFormat="1" ht="15.75" customHeight="1" x14ac:dyDescent="0.2">
      <c r="A17" s="1014"/>
      <c r="B17" s="1015"/>
      <c r="C17" s="736" t="s">
        <v>166</v>
      </c>
      <c r="D17" s="1013"/>
      <c r="E17" s="1359">
        <v>3896.1</v>
      </c>
      <c r="F17" s="1359"/>
      <c r="G17" s="1359">
        <v>4008.8</v>
      </c>
      <c r="H17" s="1359"/>
      <c r="I17" s="1359">
        <v>4029.3</v>
      </c>
      <c r="J17" s="1359"/>
      <c r="K17" s="1359">
        <v>3995.1</v>
      </c>
      <c r="L17" s="1359"/>
      <c r="M17" s="1360">
        <v>3971.6</v>
      </c>
      <c r="N17" s="1360"/>
      <c r="O17" s="1016"/>
      <c r="P17" s="1014"/>
    </row>
    <row r="18" spans="1:16" s="1017" customFormat="1" ht="11.25" customHeight="1" x14ac:dyDescent="0.2">
      <c r="A18" s="1014"/>
      <c r="B18" s="1015"/>
      <c r="C18" s="736" t="s">
        <v>167</v>
      </c>
      <c r="D18" s="1013"/>
      <c r="E18" s="1359">
        <v>581</v>
      </c>
      <c r="F18" s="1359"/>
      <c r="G18" s="1359">
        <v>572</v>
      </c>
      <c r="H18" s="1359"/>
      <c r="I18" s="1359">
        <v>546.1</v>
      </c>
      <c r="J18" s="1359"/>
      <c r="K18" s="1359">
        <v>566.5</v>
      </c>
      <c r="L18" s="1359"/>
      <c r="M18" s="1360">
        <v>541.70000000000005</v>
      </c>
      <c r="N18" s="1360"/>
      <c r="O18" s="1016"/>
      <c r="P18" s="1014"/>
    </row>
    <row r="19" spans="1:16" ht="15.75" customHeight="1" x14ac:dyDescent="0.2">
      <c r="A19" s="994"/>
      <c r="B19" s="1012"/>
      <c r="C19" s="736" t="s">
        <v>168</v>
      </c>
      <c r="D19" s="1013"/>
      <c r="E19" s="1359">
        <v>3641.1</v>
      </c>
      <c r="F19" s="1359"/>
      <c r="G19" s="1359">
        <v>3723.4</v>
      </c>
      <c r="H19" s="1359"/>
      <c r="I19" s="1359">
        <v>3743.1</v>
      </c>
      <c r="J19" s="1359"/>
      <c r="K19" s="1359">
        <v>3734.9</v>
      </c>
      <c r="L19" s="1359"/>
      <c r="M19" s="1360">
        <v>3712.9</v>
      </c>
      <c r="N19" s="1360"/>
      <c r="O19" s="1007"/>
      <c r="P19" s="994"/>
    </row>
    <row r="20" spans="1:16" ht="11.25" customHeight="1" x14ac:dyDescent="0.2">
      <c r="A20" s="994"/>
      <c r="B20" s="1012"/>
      <c r="C20" s="1018"/>
      <c r="D20" s="1230" t="s">
        <v>169</v>
      </c>
      <c r="E20" s="1359">
        <v>2867.8</v>
      </c>
      <c r="F20" s="1359"/>
      <c r="G20" s="1359">
        <v>2896.7</v>
      </c>
      <c r="H20" s="1359"/>
      <c r="I20" s="1359">
        <v>2910.9</v>
      </c>
      <c r="J20" s="1359"/>
      <c r="K20" s="1359">
        <v>2906.7</v>
      </c>
      <c r="L20" s="1359"/>
      <c r="M20" s="1360">
        <v>2897.7</v>
      </c>
      <c r="N20" s="1360"/>
      <c r="O20" s="1007"/>
      <c r="P20" s="994"/>
    </row>
    <row r="21" spans="1:16" ht="11.25" customHeight="1" x14ac:dyDescent="0.2">
      <c r="A21" s="994"/>
      <c r="B21" s="1012"/>
      <c r="C21" s="1018"/>
      <c r="D21" s="1230" t="s">
        <v>170</v>
      </c>
      <c r="E21" s="1359">
        <v>645.5</v>
      </c>
      <c r="F21" s="1359"/>
      <c r="G21" s="1359">
        <v>698.8</v>
      </c>
      <c r="H21" s="1359"/>
      <c r="I21" s="1359">
        <v>703.7</v>
      </c>
      <c r="J21" s="1359"/>
      <c r="K21" s="1359">
        <v>701.3</v>
      </c>
      <c r="L21" s="1359"/>
      <c r="M21" s="1360">
        <v>696</v>
      </c>
      <c r="N21" s="1360"/>
      <c r="O21" s="1007"/>
      <c r="P21" s="994"/>
    </row>
    <row r="22" spans="1:16" ht="11.25" customHeight="1" x14ac:dyDescent="0.2">
      <c r="A22" s="994"/>
      <c r="B22" s="1012"/>
      <c r="C22" s="1018"/>
      <c r="D22" s="1230" t="s">
        <v>130</v>
      </c>
      <c r="E22" s="1359">
        <v>127.9</v>
      </c>
      <c r="F22" s="1359"/>
      <c r="G22" s="1359">
        <v>127.9</v>
      </c>
      <c r="H22" s="1359"/>
      <c r="I22" s="1359">
        <v>128.5</v>
      </c>
      <c r="J22" s="1359"/>
      <c r="K22" s="1359">
        <v>126.9</v>
      </c>
      <c r="L22" s="1359"/>
      <c r="M22" s="1360">
        <v>119.3</v>
      </c>
      <c r="N22" s="1360"/>
      <c r="O22" s="1007"/>
      <c r="P22" s="994"/>
    </row>
    <row r="23" spans="1:16" ht="11.25" customHeight="1" x14ac:dyDescent="0.2">
      <c r="A23" s="994"/>
      <c r="B23" s="1012"/>
      <c r="C23" s="736" t="s">
        <v>171</v>
      </c>
      <c r="D23" s="1013"/>
      <c r="E23" s="1359">
        <v>813.1</v>
      </c>
      <c r="F23" s="1359"/>
      <c r="G23" s="1359">
        <v>835.8</v>
      </c>
      <c r="H23" s="1359"/>
      <c r="I23" s="1359">
        <v>805.6</v>
      </c>
      <c r="J23" s="1359"/>
      <c r="K23" s="1359">
        <v>805.6</v>
      </c>
      <c r="L23" s="1359"/>
      <c r="M23" s="1360">
        <v>768.6</v>
      </c>
      <c r="N23" s="1360"/>
      <c r="O23" s="1007"/>
      <c r="P23" s="994"/>
    </row>
    <row r="24" spans="1:16" ht="11.25" customHeight="1" x14ac:dyDescent="0.2">
      <c r="A24" s="994"/>
      <c r="B24" s="1012"/>
      <c r="C24" s="736" t="s">
        <v>130</v>
      </c>
      <c r="D24" s="1013"/>
      <c r="E24" s="1359">
        <v>22.9</v>
      </c>
      <c r="F24" s="1359"/>
      <c r="G24" s="1359">
        <v>21.5</v>
      </c>
      <c r="H24" s="1359"/>
      <c r="I24" s="1359">
        <v>26.5</v>
      </c>
      <c r="J24" s="1359"/>
      <c r="K24" s="1359">
        <v>21</v>
      </c>
      <c r="L24" s="1359"/>
      <c r="M24" s="1360">
        <v>31.7</v>
      </c>
      <c r="N24" s="1360"/>
      <c r="O24" s="1007"/>
      <c r="P24" s="994"/>
    </row>
    <row r="25" spans="1:16" ht="15.75" customHeight="1" x14ac:dyDescent="0.2">
      <c r="A25" s="994"/>
      <c r="B25" s="1012"/>
      <c r="C25" s="741" t="s">
        <v>172</v>
      </c>
      <c r="D25" s="741"/>
      <c r="E25" s="1363"/>
      <c r="F25" s="1363"/>
      <c r="G25" s="1363"/>
      <c r="H25" s="1363"/>
      <c r="I25" s="1363"/>
      <c r="J25" s="1363"/>
      <c r="K25" s="1363"/>
      <c r="L25" s="1363"/>
      <c r="M25" s="1364"/>
      <c r="N25" s="1364"/>
      <c r="O25" s="1007"/>
      <c r="P25" s="994"/>
    </row>
    <row r="26" spans="1:16" s="1021" customFormat="1" ht="13.5" customHeight="1" x14ac:dyDescent="0.2">
      <c r="A26" s="1019"/>
      <c r="B26" s="1374" t="s">
        <v>173</v>
      </c>
      <c r="C26" s="1374"/>
      <c r="D26" s="1374"/>
      <c r="E26" s="1375">
        <v>62.8</v>
      </c>
      <c r="F26" s="1375"/>
      <c r="G26" s="1375">
        <v>64.2</v>
      </c>
      <c r="H26" s="1375"/>
      <c r="I26" s="1375">
        <v>64.400000000000006</v>
      </c>
      <c r="J26" s="1375"/>
      <c r="K26" s="1375">
        <v>64.3</v>
      </c>
      <c r="L26" s="1375"/>
      <c r="M26" s="1376">
        <v>64</v>
      </c>
      <c r="N26" s="1376"/>
      <c r="O26" s="1020"/>
      <c r="P26" s="1019"/>
    </row>
    <row r="27" spans="1:16" ht="11.25" customHeight="1" x14ac:dyDescent="0.2">
      <c r="A27" s="994"/>
      <c r="B27" s="1012"/>
      <c r="C27" s="739"/>
      <c r="D27" s="1230" t="s">
        <v>72</v>
      </c>
      <c r="E27" s="1363">
        <v>65.8</v>
      </c>
      <c r="F27" s="1363"/>
      <c r="G27" s="1363">
        <v>66.8</v>
      </c>
      <c r="H27" s="1363"/>
      <c r="I27" s="1363">
        <v>67.400000000000006</v>
      </c>
      <c r="J27" s="1363"/>
      <c r="K27" s="1363">
        <v>67.5</v>
      </c>
      <c r="L27" s="1363"/>
      <c r="M27" s="1364">
        <v>66.599999999999994</v>
      </c>
      <c r="N27" s="1364"/>
      <c r="O27" s="1007"/>
      <c r="P27" s="994"/>
    </row>
    <row r="28" spans="1:16" ht="11.25" customHeight="1" x14ac:dyDescent="0.2">
      <c r="A28" s="994"/>
      <c r="B28" s="1012"/>
      <c r="C28" s="739"/>
      <c r="D28" s="1230" t="s">
        <v>71</v>
      </c>
      <c r="E28" s="1363">
        <v>59.9</v>
      </c>
      <c r="F28" s="1363"/>
      <c r="G28" s="1363">
        <v>61.8</v>
      </c>
      <c r="H28" s="1363"/>
      <c r="I28" s="1363">
        <v>61.5</v>
      </c>
      <c r="J28" s="1363"/>
      <c r="K28" s="1363">
        <v>61.3</v>
      </c>
      <c r="L28" s="1363"/>
      <c r="M28" s="1364">
        <v>61.5</v>
      </c>
      <c r="N28" s="1364"/>
      <c r="O28" s="1007"/>
      <c r="P28" s="994"/>
    </row>
    <row r="29" spans="1:16" s="1021" customFormat="1" ht="13.5" customHeight="1" x14ac:dyDescent="0.2">
      <c r="A29" s="1019"/>
      <c r="B29" s="1374" t="s">
        <v>158</v>
      </c>
      <c r="C29" s="1374"/>
      <c r="D29" s="1374"/>
      <c r="E29" s="1375">
        <v>21.9</v>
      </c>
      <c r="F29" s="1375"/>
      <c r="G29" s="1375">
        <v>22.3</v>
      </c>
      <c r="H29" s="1375"/>
      <c r="I29" s="1375">
        <v>24.2</v>
      </c>
      <c r="J29" s="1375"/>
      <c r="K29" s="1375">
        <v>22.8</v>
      </c>
      <c r="L29" s="1375"/>
      <c r="M29" s="1376">
        <v>22.9</v>
      </c>
      <c r="N29" s="1376"/>
      <c r="O29" s="1020"/>
      <c r="P29" s="1019"/>
    </row>
    <row r="30" spans="1:16" ht="11.25" customHeight="1" x14ac:dyDescent="0.2">
      <c r="A30" s="994"/>
      <c r="B30" s="1012"/>
      <c r="C30" s="739"/>
      <c r="D30" s="1230" t="s">
        <v>72</v>
      </c>
      <c r="E30" s="1363">
        <v>23.4</v>
      </c>
      <c r="F30" s="1363"/>
      <c r="G30" s="1363">
        <v>23.4</v>
      </c>
      <c r="H30" s="1363"/>
      <c r="I30" s="1363">
        <v>25.3</v>
      </c>
      <c r="J30" s="1363"/>
      <c r="K30" s="1363">
        <v>24.3</v>
      </c>
      <c r="L30" s="1363"/>
      <c r="M30" s="1364">
        <v>23.7</v>
      </c>
      <c r="N30" s="1364"/>
      <c r="O30" s="1007"/>
      <c r="P30" s="994"/>
    </row>
    <row r="31" spans="1:16" ht="11.25" customHeight="1" x14ac:dyDescent="0.2">
      <c r="A31" s="994"/>
      <c r="B31" s="1012"/>
      <c r="C31" s="739"/>
      <c r="D31" s="1230" t="s">
        <v>71</v>
      </c>
      <c r="E31" s="1363">
        <v>20.399999999999999</v>
      </c>
      <c r="F31" s="1363"/>
      <c r="G31" s="1363">
        <v>21.3</v>
      </c>
      <c r="H31" s="1363"/>
      <c r="I31" s="1363">
        <v>23</v>
      </c>
      <c r="J31" s="1363"/>
      <c r="K31" s="1363">
        <v>21.3</v>
      </c>
      <c r="L31" s="1363"/>
      <c r="M31" s="1364">
        <v>22.1</v>
      </c>
      <c r="N31" s="1364"/>
      <c r="O31" s="1007"/>
      <c r="P31" s="994"/>
    </row>
    <row r="32" spans="1:16" s="1021" customFormat="1" ht="13.5" customHeight="1" x14ac:dyDescent="0.2">
      <c r="A32" s="1019"/>
      <c r="B32" s="1374" t="s">
        <v>174</v>
      </c>
      <c r="C32" s="1374"/>
      <c r="D32" s="1374"/>
      <c r="E32" s="1375">
        <v>48.6</v>
      </c>
      <c r="F32" s="1375"/>
      <c r="G32" s="1375">
        <v>50.4</v>
      </c>
      <c r="H32" s="1375"/>
      <c r="I32" s="1375">
        <v>50.2</v>
      </c>
      <c r="J32" s="1375"/>
      <c r="K32" s="1375">
        <v>50.4</v>
      </c>
      <c r="L32" s="1375"/>
      <c r="M32" s="1376">
        <v>50</v>
      </c>
      <c r="N32" s="1376"/>
      <c r="O32" s="1020"/>
      <c r="P32" s="1019"/>
    </row>
    <row r="33" spans="1:17" ht="11.25" customHeight="1" x14ac:dyDescent="0.2">
      <c r="A33" s="994"/>
      <c r="B33" s="1012"/>
      <c r="C33" s="739"/>
      <c r="D33" s="1230" t="s">
        <v>72</v>
      </c>
      <c r="E33" s="1363">
        <v>54.6</v>
      </c>
      <c r="F33" s="1363"/>
      <c r="G33" s="1363">
        <v>56.6</v>
      </c>
      <c r="H33" s="1363"/>
      <c r="I33" s="1363">
        <v>56</v>
      </c>
      <c r="J33" s="1363"/>
      <c r="K33" s="1363">
        <v>56.6</v>
      </c>
      <c r="L33" s="1363"/>
      <c r="M33" s="1364">
        <v>55.1</v>
      </c>
      <c r="N33" s="1364"/>
      <c r="O33" s="1007"/>
      <c r="P33" s="994"/>
    </row>
    <row r="34" spans="1:17" ht="11.25" customHeight="1" x14ac:dyDescent="0.2">
      <c r="A34" s="994"/>
      <c r="B34" s="1012"/>
      <c r="C34" s="739"/>
      <c r="D34" s="1230" t="s">
        <v>71</v>
      </c>
      <c r="E34" s="1363">
        <v>43.2</v>
      </c>
      <c r="F34" s="1363"/>
      <c r="G34" s="1363">
        <v>44.9</v>
      </c>
      <c r="H34" s="1363"/>
      <c r="I34" s="1363">
        <v>45.2</v>
      </c>
      <c r="J34" s="1363"/>
      <c r="K34" s="1363">
        <v>44.9</v>
      </c>
      <c r="L34" s="1363"/>
      <c r="M34" s="1364">
        <v>45.5</v>
      </c>
      <c r="N34" s="1364"/>
      <c r="O34" s="1007"/>
      <c r="P34" s="994"/>
    </row>
    <row r="35" spans="1:17" ht="15.75" customHeight="1" x14ac:dyDescent="0.2">
      <c r="A35" s="994"/>
      <c r="B35" s="1012"/>
      <c r="C35" s="1377" t="s">
        <v>175</v>
      </c>
      <c r="D35" s="1377"/>
      <c r="E35" s="1378">
        <v>0</v>
      </c>
      <c r="F35" s="1378"/>
      <c r="G35" s="1378">
        <v>0</v>
      </c>
      <c r="H35" s="1378"/>
      <c r="I35" s="1378">
        <v>0</v>
      </c>
      <c r="J35" s="1378"/>
      <c r="K35" s="1378">
        <v>0</v>
      </c>
      <c r="L35" s="1378"/>
      <c r="M35" s="1382">
        <v>0</v>
      </c>
      <c r="N35" s="1382"/>
      <c r="O35" s="1007"/>
      <c r="P35" s="994"/>
    </row>
    <row r="36" spans="1:17" ht="11.25" customHeight="1" x14ac:dyDescent="0.2">
      <c r="A36" s="994"/>
      <c r="B36" s="1012"/>
      <c r="C36" s="1379" t="s">
        <v>173</v>
      </c>
      <c r="D36" s="1379"/>
      <c r="E36" s="1380">
        <v>-5.8999999999999986</v>
      </c>
      <c r="F36" s="1380"/>
      <c r="G36" s="1380">
        <v>-5</v>
      </c>
      <c r="H36" s="1380"/>
      <c r="I36" s="1380">
        <v>-5.9000000000000057</v>
      </c>
      <c r="J36" s="1380"/>
      <c r="K36" s="1380">
        <v>-6.2000000000000028</v>
      </c>
      <c r="L36" s="1380"/>
      <c r="M36" s="1381">
        <v>-5.0999999999999943</v>
      </c>
      <c r="N36" s="1381"/>
      <c r="O36" s="1007"/>
      <c r="P36" s="994"/>
    </row>
    <row r="37" spans="1:17" ht="11.25" customHeight="1" x14ac:dyDescent="0.2">
      <c r="A37" s="994"/>
      <c r="B37" s="1012"/>
      <c r="C37" s="1379" t="s">
        <v>158</v>
      </c>
      <c r="D37" s="1379"/>
      <c r="E37" s="1380">
        <v>-3</v>
      </c>
      <c r="F37" s="1380"/>
      <c r="G37" s="1380">
        <v>-2.0999999999999979</v>
      </c>
      <c r="H37" s="1380"/>
      <c r="I37" s="1380">
        <v>-2.3000000000000007</v>
      </c>
      <c r="J37" s="1380"/>
      <c r="K37" s="1380">
        <v>-3</v>
      </c>
      <c r="L37" s="1380"/>
      <c r="M37" s="1381">
        <v>-1.5999999999999979</v>
      </c>
      <c r="N37" s="1381"/>
      <c r="O37" s="1007"/>
      <c r="P37" s="994"/>
    </row>
    <row r="38" spans="1:17" ht="11.25" customHeight="1" x14ac:dyDescent="0.2">
      <c r="A38" s="994"/>
      <c r="B38" s="1012"/>
      <c r="C38" s="1379" t="s">
        <v>174</v>
      </c>
      <c r="D38" s="1379"/>
      <c r="E38" s="1380">
        <v>-11.399999999999999</v>
      </c>
      <c r="F38" s="1380"/>
      <c r="G38" s="1380">
        <v>-11.700000000000003</v>
      </c>
      <c r="H38" s="1380"/>
      <c r="I38" s="1380">
        <v>-10.799999999999997</v>
      </c>
      <c r="J38" s="1380"/>
      <c r="K38" s="1380">
        <v>-11.700000000000003</v>
      </c>
      <c r="L38" s="1380"/>
      <c r="M38" s="1381">
        <v>-9.6000000000000014</v>
      </c>
      <c r="N38" s="1381"/>
      <c r="O38" s="1007"/>
      <c r="P38" s="994"/>
    </row>
    <row r="39" spans="1:17" ht="11.25" customHeight="1" thickBot="1" x14ac:dyDescent="0.25">
      <c r="A39" s="994"/>
      <c r="B39" s="1012"/>
      <c r="C39" s="1230"/>
      <c r="D39" s="1230"/>
      <c r="E39" s="1022"/>
      <c r="F39" s="1022"/>
      <c r="G39" s="1022"/>
      <c r="H39" s="1022"/>
      <c r="I39" s="1022"/>
      <c r="J39" s="1022"/>
      <c r="K39" s="1022"/>
      <c r="L39" s="1022"/>
      <c r="M39" s="1023"/>
      <c r="N39" s="1023"/>
      <c r="O39" s="1007"/>
      <c r="P39" s="994"/>
    </row>
    <row r="40" spans="1:17" s="1004" customFormat="1" ht="13.5" customHeight="1" thickBot="1" x14ac:dyDescent="0.25">
      <c r="A40" s="1002"/>
      <c r="B40" s="1003"/>
      <c r="C40" s="1195" t="s">
        <v>517</v>
      </c>
      <c r="D40" s="1196"/>
      <c r="E40" s="1196"/>
      <c r="F40" s="1196"/>
      <c r="G40" s="1196"/>
      <c r="H40" s="1196"/>
      <c r="I40" s="1196"/>
      <c r="J40" s="1196"/>
      <c r="K40" s="1196"/>
      <c r="L40" s="1196"/>
      <c r="M40" s="1196"/>
      <c r="N40" s="1197"/>
      <c r="O40" s="1007"/>
      <c r="P40" s="1002"/>
    </row>
    <row r="41" spans="1:17" s="1004" customFormat="1" ht="3.75" customHeight="1" x14ac:dyDescent="0.2">
      <c r="A41" s="1002"/>
      <c r="B41" s="1003"/>
      <c r="C41" s="1384" t="s">
        <v>161</v>
      </c>
      <c r="D41" s="1384"/>
      <c r="E41" s="1003"/>
      <c r="F41" s="1003"/>
      <c r="G41" s="1003"/>
      <c r="H41" s="1003"/>
      <c r="I41" s="1003"/>
      <c r="J41" s="1003"/>
      <c r="K41" s="1003"/>
      <c r="L41" s="1003"/>
      <c r="M41" s="1003"/>
      <c r="N41" s="1003"/>
      <c r="O41" s="1007"/>
      <c r="P41" s="1002"/>
    </row>
    <row r="42" spans="1:17" s="1017" customFormat="1" ht="12.75" customHeight="1" x14ac:dyDescent="0.2">
      <c r="A42" s="1014"/>
      <c r="B42" s="1013"/>
      <c r="C42" s="1384"/>
      <c r="D42" s="1384"/>
      <c r="E42" s="987" t="s">
        <v>34</v>
      </c>
      <c r="F42" s="988" t="s">
        <v>34</v>
      </c>
      <c r="G42" s="987" t="s">
        <v>34</v>
      </c>
      <c r="H42" s="988" t="s">
        <v>579</v>
      </c>
      <c r="I42" s="989"/>
      <c r="J42" s="988" t="s">
        <v>34</v>
      </c>
      <c r="K42" s="990" t="s">
        <v>34</v>
      </c>
      <c r="L42" s="991" t="s">
        <v>34</v>
      </c>
      <c r="M42" s="991" t="s">
        <v>580</v>
      </c>
      <c r="N42" s="992"/>
      <c r="O42" s="1016"/>
      <c r="P42" s="1014"/>
    </row>
    <row r="43" spans="1:17" x14ac:dyDescent="0.2">
      <c r="A43" s="994"/>
      <c r="B43" s="982"/>
      <c r="C43" s="1025"/>
      <c r="D43" s="1025"/>
      <c r="E43" s="1358" t="str">
        <f>+E7</f>
        <v>1.º trimestre</v>
      </c>
      <c r="F43" s="1358"/>
      <c r="G43" s="1358" t="str">
        <f>+G7</f>
        <v>2.º trimestre</v>
      </c>
      <c r="H43" s="1358"/>
      <c r="I43" s="1358" t="str">
        <f>+I7</f>
        <v>3.º trimestre</v>
      </c>
      <c r="J43" s="1358"/>
      <c r="K43" s="1358" t="str">
        <f>+K7</f>
        <v>4.º trimestre</v>
      </c>
      <c r="L43" s="1358"/>
      <c r="M43" s="1358" t="str">
        <f>+M7</f>
        <v>1.º trimestre</v>
      </c>
      <c r="N43" s="1358"/>
      <c r="O43" s="1007"/>
      <c r="P43" s="994"/>
    </row>
    <row r="44" spans="1:17" ht="11.25" customHeight="1" x14ac:dyDescent="0.2">
      <c r="A44" s="994"/>
      <c r="B44" s="982"/>
      <c r="C44" s="1025"/>
      <c r="D44" s="1025"/>
      <c r="E44" s="748" t="s">
        <v>162</v>
      </c>
      <c r="F44" s="748" t="s">
        <v>107</v>
      </c>
      <c r="G44" s="748" t="s">
        <v>162</v>
      </c>
      <c r="H44" s="748" t="s">
        <v>107</v>
      </c>
      <c r="I44" s="749" t="s">
        <v>162</v>
      </c>
      <c r="J44" s="749" t="s">
        <v>107</v>
      </c>
      <c r="K44" s="749" t="s">
        <v>162</v>
      </c>
      <c r="L44" s="749" t="s">
        <v>107</v>
      </c>
      <c r="M44" s="749" t="s">
        <v>162</v>
      </c>
      <c r="N44" s="749" t="s">
        <v>107</v>
      </c>
      <c r="O44" s="1007"/>
      <c r="P44" s="994"/>
    </row>
    <row r="45" spans="1:17" s="1011" customFormat="1" ht="15" customHeight="1" x14ac:dyDescent="0.2">
      <c r="A45" s="1008"/>
      <c r="B45" s="1026"/>
      <c r="C45" s="1351" t="s">
        <v>13</v>
      </c>
      <c r="D45" s="1351"/>
      <c r="E45" s="1271">
        <v>4477.1000000000004</v>
      </c>
      <c r="F45" s="1271">
        <f>+E45/E45*100</f>
        <v>100</v>
      </c>
      <c r="G45" s="1271">
        <v>4580.8</v>
      </c>
      <c r="H45" s="1271">
        <f>+G45/G45*100</f>
        <v>100</v>
      </c>
      <c r="I45" s="1271">
        <v>4575.3</v>
      </c>
      <c r="J45" s="1271">
        <f>+I45/I45*100</f>
        <v>100</v>
      </c>
      <c r="K45" s="1271">
        <v>4561.5</v>
      </c>
      <c r="L45" s="1271">
        <f>+K45/K45*100</f>
        <v>100</v>
      </c>
      <c r="M45" s="1271">
        <v>4513.3</v>
      </c>
      <c r="N45" s="1271">
        <f>+M45/M45*100</f>
        <v>100</v>
      </c>
      <c r="O45" s="1010"/>
      <c r="P45" s="1008"/>
    </row>
    <row r="46" spans="1:17" s="1017" customFormat="1" ht="11.25" customHeight="1" x14ac:dyDescent="0.2">
      <c r="A46" s="1014"/>
      <c r="B46" s="1013"/>
      <c r="C46" s="740"/>
      <c r="D46" s="1272" t="s">
        <v>158</v>
      </c>
      <c r="E46" s="1273">
        <v>242</v>
      </c>
      <c r="F46" s="1273">
        <f>+E46/E$45*100</f>
        <v>5.4052846708807039</v>
      </c>
      <c r="G46" s="1273">
        <v>246.5</v>
      </c>
      <c r="H46" s="1273">
        <f>+G46/G$45*100</f>
        <v>5.3811561299336352</v>
      </c>
      <c r="I46" s="1273">
        <v>266.10000000000002</v>
      </c>
      <c r="J46" s="1273">
        <f>+I46/I$45*100</f>
        <v>5.8160120647826368</v>
      </c>
      <c r="K46" s="1273">
        <v>251.2</v>
      </c>
      <c r="L46" s="1273">
        <f>+K46/K$45*100</f>
        <v>5.5069604296832182</v>
      </c>
      <c r="M46" s="1273">
        <v>252.4</v>
      </c>
      <c r="N46" s="1273">
        <f>+M46/M$45*100</f>
        <v>5.592360357166597</v>
      </c>
      <c r="O46" s="1016"/>
      <c r="P46" s="1014"/>
    </row>
    <row r="47" spans="1:17" s="1017" customFormat="1" ht="11.25" customHeight="1" x14ac:dyDescent="0.2">
      <c r="A47" s="1014"/>
      <c r="B47" s="1013"/>
      <c r="C47" s="740"/>
      <c r="D47" s="736" t="s">
        <v>518</v>
      </c>
      <c r="E47" s="1273">
        <v>883.2</v>
      </c>
      <c r="F47" s="1273">
        <f>+E47/E45*100</f>
        <v>19.727055460007595</v>
      </c>
      <c r="G47" s="1273">
        <v>924.3</v>
      </c>
      <c r="H47" s="1273">
        <f>+G47/G45*100</f>
        <v>20.177698218651763</v>
      </c>
      <c r="I47" s="1273">
        <v>917.8</v>
      </c>
      <c r="J47" s="1273">
        <f>+I47/I45*100</f>
        <v>20.059886783380325</v>
      </c>
      <c r="K47" s="1273">
        <v>924.9</v>
      </c>
      <c r="L47" s="1273">
        <f>+K47/K45*100</f>
        <v>20.276224926011182</v>
      </c>
      <c r="M47" s="1273">
        <v>893.3</v>
      </c>
      <c r="N47" s="1273">
        <f>+M47/M45*100</f>
        <v>19.792612943965608</v>
      </c>
      <c r="O47" s="1016"/>
      <c r="P47" s="1014"/>
    </row>
    <row r="48" spans="1:17" s="1017" customFormat="1" ht="12.75" customHeight="1" x14ac:dyDescent="0.2">
      <c r="A48" s="1014"/>
      <c r="B48" s="1202"/>
      <c r="C48" s="736" t="s">
        <v>189</v>
      </c>
      <c r="D48" s="742"/>
      <c r="E48" s="1273">
        <v>1561.7</v>
      </c>
      <c r="F48" s="1273">
        <f>E48/E$45*100</f>
        <v>34.881954836836343</v>
      </c>
      <c r="G48" s="1273">
        <v>1579.8</v>
      </c>
      <c r="H48" s="1273">
        <f>G48/G$45*100</f>
        <v>34.48742577715683</v>
      </c>
      <c r="I48" s="1273">
        <v>1575.4</v>
      </c>
      <c r="J48" s="1273">
        <f>I48/I$45*100</f>
        <v>34.432714794658274</v>
      </c>
      <c r="K48" s="1273">
        <v>1576.3</v>
      </c>
      <c r="L48" s="1273">
        <f>K48/K$45*100</f>
        <v>34.556615148525708</v>
      </c>
      <c r="M48" s="1273">
        <v>1562.8</v>
      </c>
      <c r="N48" s="1273">
        <f>M48/M$45*100</f>
        <v>34.62654820198081</v>
      </c>
      <c r="O48" s="1016"/>
      <c r="P48" s="1014"/>
      <c r="Q48" s="1309"/>
    </row>
    <row r="49" spans="1:17" s="1017" customFormat="1" ht="10.5" customHeight="1" x14ac:dyDescent="0.2">
      <c r="A49" s="1014"/>
      <c r="B49" s="1013"/>
      <c r="C49" s="739"/>
      <c r="D49" s="1230" t="s">
        <v>158</v>
      </c>
      <c r="E49" s="1274">
        <v>95.3</v>
      </c>
      <c r="F49" s="1274">
        <f>E49/E48*100</f>
        <v>6.1023243900877242</v>
      </c>
      <c r="G49" s="1274">
        <v>91.4</v>
      </c>
      <c r="H49" s="1274">
        <f>G49/G48*100</f>
        <v>5.7855424737308523</v>
      </c>
      <c r="I49" s="1274">
        <v>102.6</v>
      </c>
      <c r="J49" s="1274">
        <f>I49/I48*100</f>
        <v>6.512631712580931</v>
      </c>
      <c r="K49" s="1274">
        <v>99.2</v>
      </c>
      <c r="L49" s="1274">
        <f>K49/K48*100</f>
        <v>6.2932182960096439</v>
      </c>
      <c r="M49" s="1274">
        <v>102.3</v>
      </c>
      <c r="N49" s="1274">
        <f>M49/M48*100</f>
        <v>6.5459431789096492</v>
      </c>
      <c r="O49" s="1016"/>
      <c r="P49" s="1014"/>
      <c r="Q49" s="1309"/>
    </row>
    <row r="50" spans="1:17" s="1017" customFormat="1" ht="10.5" customHeight="1" x14ac:dyDescent="0.2">
      <c r="A50" s="1014"/>
      <c r="B50" s="1013"/>
      <c r="C50" s="739"/>
      <c r="D50" s="1230" t="s">
        <v>518</v>
      </c>
      <c r="E50" s="1274">
        <v>278.8</v>
      </c>
      <c r="F50" s="1274">
        <f>+E50/E48*100</f>
        <v>17.852340398283921</v>
      </c>
      <c r="G50" s="1274">
        <v>286</v>
      </c>
      <c r="H50" s="1274">
        <f>+G50/G48*100</f>
        <v>18.103557412330677</v>
      </c>
      <c r="I50" s="1274">
        <v>284.10000000000002</v>
      </c>
      <c r="J50" s="1274">
        <f>+I50/I48*100</f>
        <v>18.03351529770217</v>
      </c>
      <c r="K50" s="1274">
        <v>288.60000000000002</v>
      </c>
      <c r="L50" s="1274">
        <f>+K50/K48*100</f>
        <v>18.30869758294741</v>
      </c>
      <c r="M50" s="1274">
        <v>278.3</v>
      </c>
      <c r="N50" s="1274">
        <f>+M50/M48*100</f>
        <v>17.807780906066036</v>
      </c>
      <c r="O50" s="1016"/>
      <c r="P50" s="1014"/>
      <c r="Q50" s="1309"/>
    </row>
    <row r="51" spans="1:17" s="1017" customFormat="1" ht="12.75" customHeight="1" x14ac:dyDescent="0.2">
      <c r="A51" s="1014"/>
      <c r="B51" s="1013"/>
      <c r="C51" s="736" t="s">
        <v>190</v>
      </c>
      <c r="D51" s="742"/>
      <c r="E51" s="1273">
        <v>1029.5999999999999</v>
      </c>
      <c r="F51" s="1273">
        <f>E51/E$45*100</f>
        <v>22.997029327019717</v>
      </c>
      <c r="G51" s="1273">
        <v>1068.5</v>
      </c>
      <c r="H51" s="1273">
        <f>G51/G$45*100</f>
        <v>23.325619979042962</v>
      </c>
      <c r="I51" s="1273">
        <v>1067.4000000000001</v>
      </c>
      <c r="J51" s="1273">
        <f>I51/I$45*100</f>
        <v>23.329617729984918</v>
      </c>
      <c r="K51" s="1273">
        <v>1051.8</v>
      </c>
      <c r="L51" s="1273">
        <f>K51/K$45*100</f>
        <v>23.058204537980924</v>
      </c>
      <c r="M51" s="1273">
        <v>1029.8</v>
      </c>
      <c r="N51" s="1273">
        <f>M51/M$45*100</f>
        <v>22.81700751113376</v>
      </c>
      <c r="O51" s="1016"/>
      <c r="P51" s="1014"/>
      <c r="Q51" s="1309"/>
    </row>
    <row r="52" spans="1:17" s="1017" customFormat="1" ht="10.5" customHeight="1" x14ac:dyDescent="0.2">
      <c r="A52" s="1014"/>
      <c r="B52" s="1013"/>
      <c r="C52" s="739"/>
      <c r="D52" s="1230" t="s">
        <v>158</v>
      </c>
      <c r="E52" s="1274">
        <v>50.3</v>
      </c>
      <c r="F52" s="1274">
        <f>E52/E51*100</f>
        <v>4.885392385392386</v>
      </c>
      <c r="G52" s="1274">
        <v>52.9</v>
      </c>
      <c r="H52" s="1274">
        <f>G52/G51*100</f>
        <v>4.9508656995788485</v>
      </c>
      <c r="I52" s="1274">
        <v>59.7</v>
      </c>
      <c r="J52" s="1274">
        <f>I52/I51*100</f>
        <v>5.5930297920179877</v>
      </c>
      <c r="K52" s="1274">
        <v>52.3</v>
      </c>
      <c r="L52" s="1274">
        <f>K52/K51*100</f>
        <v>4.9724282182924506</v>
      </c>
      <c r="M52" s="1274">
        <v>55.1</v>
      </c>
      <c r="N52" s="1274">
        <f>M52/M51*100</f>
        <v>5.3505535055350562</v>
      </c>
      <c r="O52" s="1016"/>
      <c r="P52" s="1014"/>
      <c r="Q52" s="1309"/>
    </row>
    <row r="53" spans="1:17" s="1017" customFormat="1" ht="10.5" customHeight="1" x14ac:dyDescent="0.2">
      <c r="A53" s="1014"/>
      <c r="B53" s="1013"/>
      <c r="C53" s="739"/>
      <c r="D53" s="1230" t="s">
        <v>518</v>
      </c>
      <c r="E53" s="1274">
        <v>250.9</v>
      </c>
      <c r="F53" s="1274">
        <f>+E53/E51*100</f>
        <v>24.368686868686869</v>
      </c>
      <c r="G53" s="1274">
        <v>265.89999999999998</v>
      </c>
      <c r="H53" s="1274">
        <f>+G53/G51*100</f>
        <v>24.885353299017314</v>
      </c>
      <c r="I53" s="1274">
        <v>262.10000000000002</v>
      </c>
      <c r="J53" s="1274">
        <f>+I53/I51*100</f>
        <v>24.55499344200862</v>
      </c>
      <c r="K53" s="1274">
        <v>261.5</v>
      </c>
      <c r="L53" s="1274">
        <f>+K53/K51*100</f>
        <v>24.862141091462256</v>
      </c>
      <c r="M53" s="1274">
        <v>238.1</v>
      </c>
      <c r="N53" s="1274">
        <f>+M53/M51*100</f>
        <v>23.120994367838417</v>
      </c>
      <c r="O53" s="1016"/>
      <c r="P53" s="1014"/>
      <c r="Q53" s="1309"/>
    </row>
    <row r="54" spans="1:17" s="1017" customFormat="1" ht="12.75" customHeight="1" x14ac:dyDescent="0.2">
      <c r="A54" s="1014"/>
      <c r="B54" s="1013"/>
      <c r="C54" s="736" t="s">
        <v>59</v>
      </c>
      <c r="D54" s="742"/>
      <c r="E54" s="1273">
        <v>1189</v>
      </c>
      <c r="F54" s="1273">
        <f>E54/E$45*100</f>
        <v>26.557369725938663</v>
      </c>
      <c r="G54" s="1273">
        <v>1203.7</v>
      </c>
      <c r="H54" s="1273">
        <f>G54/G$45*100</f>
        <v>26.277069507509605</v>
      </c>
      <c r="I54" s="1273">
        <v>1203</v>
      </c>
      <c r="J54" s="1273">
        <f>I54/I$45*100</f>
        <v>26.293357812602451</v>
      </c>
      <c r="K54" s="1273">
        <v>1224.4000000000001</v>
      </c>
      <c r="L54" s="1273">
        <f>K54/K$45*100</f>
        <v>26.842047572070594</v>
      </c>
      <c r="M54" s="1273">
        <v>1211.5999999999999</v>
      </c>
      <c r="N54" s="1273">
        <f>M54/M$45*100</f>
        <v>26.845102253340126</v>
      </c>
      <c r="O54" s="1016"/>
      <c r="P54" s="1014"/>
      <c r="Q54" s="1309"/>
    </row>
    <row r="55" spans="1:17" s="1017" customFormat="1" ht="10.5" customHeight="1" x14ac:dyDescent="0.2">
      <c r="A55" s="1014"/>
      <c r="B55" s="1013"/>
      <c r="C55" s="739"/>
      <c r="D55" s="1230" t="s">
        <v>158</v>
      </c>
      <c r="E55" s="1274">
        <v>61.3</v>
      </c>
      <c r="F55" s="1274">
        <f>E55/E54*100</f>
        <v>5.1555929352396976</v>
      </c>
      <c r="G55" s="1274">
        <v>61.6</v>
      </c>
      <c r="H55" s="1274">
        <f>G55/G54*100</f>
        <v>5.1175542078591016</v>
      </c>
      <c r="I55" s="1274">
        <v>59</v>
      </c>
      <c r="J55" s="1274">
        <f>I55/I54*100</f>
        <v>4.9044056525353286</v>
      </c>
      <c r="K55" s="1274">
        <v>65.2</v>
      </c>
      <c r="L55" s="1274">
        <f>K55/K54*100</f>
        <v>5.3250571708591963</v>
      </c>
      <c r="M55" s="1274">
        <v>59.7</v>
      </c>
      <c r="N55" s="1274">
        <f>M55/M54*100</f>
        <v>4.9273687685704859</v>
      </c>
      <c r="O55" s="1016"/>
      <c r="P55" s="1014"/>
      <c r="Q55" s="1309"/>
    </row>
    <row r="56" spans="1:17" s="1017" customFormat="1" ht="10.5" customHeight="1" x14ac:dyDescent="0.2">
      <c r="A56" s="1014"/>
      <c r="B56" s="1013"/>
      <c r="C56" s="739"/>
      <c r="D56" s="1230" t="s">
        <v>518</v>
      </c>
      <c r="E56" s="1274">
        <v>215.5</v>
      </c>
      <c r="F56" s="1274">
        <f>+E56/E54*100</f>
        <v>18.124474348191757</v>
      </c>
      <c r="G56" s="1274">
        <v>224.4</v>
      </c>
      <c r="H56" s="1274">
        <f>+G56/G54*100</f>
        <v>18.642518900058153</v>
      </c>
      <c r="I56" s="1274">
        <v>228.1</v>
      </c>
      <c r="J56" s="1274">
        <f>+I56/I54*100</f>
        <v>18.960931005818786</v>
      </c>
      <c r="K56" s="1274">
        <v>232.4</v>
      </c>
      <c r="L56" s="1274">
        <f>+K56/K54*100</f>
        <v>18.980725253185231</v>
      </c>
      <c r="M56" s="1274">
        <v>231.5</v>
      </c>
      <c r="N56" s="1274">
        <f>+M56/M54*100</f>
        <v>19.106965995378015</v>
      </c>
      <c r="O56" s="1016"/>
      <c r="P56" s="1014"/>
      <c r="Q56" s="1309"/>
    </row>
    <row r="57" spans="1:17" s="1017" customFormat="1" ht="12.75" customHeight="1" x14ac:dyDescent="0.2">
      <c r="A57" s="1014"/>
      <c r="B57" s="1013"/>
      <c r="C57" s="736" t="s">
        <v>192</v>
      </c>
      <c r="D57" s="742"/>
      <c r="E57" s="1273">
        <v>297.39999999999998</v>
      </c>
      <c r="F57" s="1273">
        <f>E57/E$45*100</f>
        <v>6.6426928145451285</v>
      </c>
      <c r="G57" s="1273">
        <v>307.7</v>
      </c>
      <c r="H57" s="1273">
        <f>G57/G$45*100</f>
        <v>6.7171673070206079</v>
      </c>
      <c r="I57" s="1273">
        <v>305.89999999999998</v>
      </c>
      <c r="J57" s="1273">
        <f>I57/I$45*100</f>
        <v>6.6859003781172808</v>
      </c>
      <c r="K57" s="1273">
        <v>301</v>
      </c>
      <c r="L57" s="1273">
        <f>K57/K$45*100</f>
        <v>6.5987065658226456</v>
      </c>
      <c r="M57" s="1273">
        <v>298.2</v>
      </c>
      <c r="N57" s="1273">
        <f>M57/M$45*100</f>
        <v>6.6071389005827221</v>
      </c>
      <c r="O57" s="1016"/>
      <c r="P57" s="1014"/>
      <c r="Q57" s="1309"/>
    </row>
    <row r="58" spans="1:17" s="1017" customFormat="1" ht="10.5" customHeight="1" x14ac:dyDescent="0.2">
      <c r="A58" s="1014"/>
      <c r="B58" s="1013"/>
      <c r="C58" s="739"/>
      <c r="D58" s="1230" t="s">
        <v>158</v>
      </c>
      <c r="E58" s="1274">
        <v>13.8</v>
      </c>
      <c r="F58" s="1274">
        <f>E58/E57*100</f>
        <v>4.6402151983860129</v>
      </c>
      <c r="G58" s="1274">
        <v>14.1</v>
      </c>
      <c r="H58" s="1274">
        <f>G58/G57*100</f>
        <v>4.582385440363991</v>
      </c>
      <c r="I58" s="1274">
        <v>15</v>
      </c>
      <c r="J58" s="1274">
        <f>I58/I57*100</f>
        <v>4.9035632559660023</v>
      </c>
      <c r="K58" s="1274">
        <v>12.2</v>
      </c>
      <c r="L58" s="1274">
        <f>K58/K57*100</f>
        <v>4.0531561461794023</v>
      </c>
      <c r="M58" s="1274">
        <v>13.8</v>
      </c>
      <c r="N58" s="1274">
        <f>M58/M57*100</f>
        <v>4.6277665995975861</v>
      </c>
      <c r="O58" s="1016"/>
      <c r="P58" s="1014"/>
      <c r="Q58" s="1309"/>
    </row>
    <row r="59" spans="1:17" s="1017" customFormat="1" ht="10.5" customHeight="1" x14ac:dyDescent="0.2">
      <c r="A59" s="1014"/>
      <c r="B59" s="1013"/>
      <c r="C59" s="739"/>
      <c r="D59" s="1230" t="s">
        <v>518</v>
      </c>
      <c r="E59" s="1274">
        <v>63.5</v>
      </c>
      <c r="F59" s="1274">
        <f>+E59/E57*100</f>
        <v>21.351714862138536</v>
      </c>
      <c r="G59" s="1274">
        <v>68.5</v>
      </c>
      <c r="H59" s="1274">
        <f>+G59/G57*100</f>
        <v>22.261943451413714</v>
      </c>
      <c r="I59" s="1274">
        <v>65.099999999999994</v>
      </c>
      <c r="J59" s="1274">
        <f>+I59/I57*100</f>
        <v>21.28146453089245</v>
      </c>
      <c r="K59" s="1274">
        <v>65.3</v>
      </c>
      <c r="L59" s="1274">
        <f>+K59/K57*100</f>
        <v>21.694352159468437</v>
      </c>
      <c r="M59" s="1274">
        <v>64.8</v>
      </c>
      <c r="N59" s="1274">
        <f>+M59/M57*100</f>
        <v>21.730382293762577</v>
      </c>
      <c r="O59" s="1016"/>
      <c r="P59" s="1014"/>
      <c r="Q59" s="1309"/>
    </row>
    <row r="60" spans="1:17" s="1017" customFormat="1" ht="12.75" customHeight="1" x14ac:dyDescent="0.2">
      <c r="A60" s="1014"/>
      <c r="B60" s="1013"/>
      <c r="C60" s="736" t="s">
        <v>193</v>
      </c>
      <c r="D60" s="742"/>
      <c r="E60" s="1273">
        <v>183</v>
      </c>
      <c r="F60" s="1273">
        <f>E60/E$45*100</f>
        <v>4.0874673337651597</v>
      </c>
      <c r="G60" s="1273">
        <v>199.7</v>
      </c>
      <c r="H60" s="1273">
        <f>G60/G$45*100</f>
        <v>4.3595005239259512</v>
      </c>
      <c r="I60" s="1273">
        <v>202.4</v>
      </c>
      <c r="J60" s="1273">
        <f>I60/I$45*100</f>
        <v>4.4237536336415095</v>
      </c>
      <c r="K60" s="1273">
        <v>190.5</v>
      </c>
      <c r="L60" s="1273">
        <f>K60/K$45*100</f>
        <v>4.1762578099309433</v>
      </c>
      <c r="M60" s="1273">
        <v>192.1</v>
      </c>
      <c r="N60" s="1273">
        <f>M60/M$45*100</f>
        <v>4.2563091307912169</v>
      </c>
      <c r="O60" s="1016"/>
      <c r="P60" s="1014"/>
      <c r="Q60" s="1309"/>
    </row>
    <row r="61" spans="1:17" s="1017" customFormat="1" ht="10.5" customHeight="1" x14ac:dyDescent="0.2">
      <c r="A61" s="1014"/>
      <c r="B61" s="1013"/>
      <c r="C61" s="739"/>
      <c r="D61" s="1230" t="s">
        <v>158</v>
      </c>
      <c r="E61" s="1274">
        <v>8.6</v>
      </c>
      <c r="F61" s="1274">
        <f>E61/E60*100</f>
        <v>4.6994535519125682</v>
      </c>
      <c r="G61" s="1274">
        <v>13.4</v>
      </c>
      <c r="H61" s="1274">
        <f>G61/G60*100</f>
        <v>6.7100650976464697</v>
      </c>
      <c r="I61" s="1274">
        <v>15.6</v>
      </c>
      <c r="J61" s="1274">
        <f>I61/I60*100</f>
        <v>7.7075098814229248</v>
      </c>
      <c r="K61" s="1274">
        <v>9.6999999999999993</v>
      </c>
      <c r="L61" s="1274">
        <f>K61/K60*100</f>
        <v>5.091863517060367</v>
      </c>
      <c r="M61" s="1274">
        <v>9.6</v>
      </c>
      <c r="N61" s="1274">
        <f>M61/M60*100</f>
        <v>4.9973971889640811</v>
      </c>
      <c r="O61" s="1016"/>
      <c r="P61" s="1014"/>
      <c r="Q61" s="1309"/>
    </row>
    <row r="62" spans="1:17" s="1017" customFormat="1" ht="10.5" customHeight="1" x14ac:dyDescent="0.2">
      <c r="A62" s="1014"/>
      <c r="B62" s="1013"/>
      <c r="C62" s="739"/>
      <c r="D62" s="1230" t="s">
        <v>518</v>
      </c>
      <c r="E62" s="1274">
        <v>36.5</v>
      </c>
      <c r="F62" s="1274">
        <f>+E62/E60*100</f>
        <v>19.94535519125683</v>
      </c>
      <c r="G62" s="1274">
        <v>39.4</v>
      </c>
      <c r="H62" s="1274">
        <f>+G62/G60*100</f>
        <v>19.729594391587383</v>
      </c>
      <c r="I62" s="1274">
        <v>39.200000000000003</v>
      </c>
      <c r="J62" s="1274">
        <f>+I62/I60*100</f>
        <v>19.367588932806328</v>
      </c>
      <c r="K62" s="1274">
        <v>39.700000000000003</v>
      </c>
      <c r="L62" s="1274">
        <f>+K62/K60*100</f>
        <v>20.83989501312336</v>
      </c>
      <c r="M62" s="1274">
        <v>40.5</v>
      </c>
      <c r="N62" s="1274">
        <f>+M62/M60*100</f>
        <v>21.082769390942218</v>
      </c>
      <c r="O62" s="1016"/>
      <c r="P62" s="1014"/>
      <c r="Q62" s="1309"/>
    </row>
    <row r="63" spans="1:17" s="1017" customFormat="1" ht="12.75" customHeight="1" x14ac:dyDescent="0.2">
      <c r="A63" s="1014"/>
      <c r="B63" s="1013"/>
      <c r="C63" s="736" t="s">
        <v>131</v>
      </c>
      <c r="D63" s="742"/>
      <c r="E63" s="1273">
        <v>104.5</v>
      </c>
      <c r="F63" s="1273">
        <f>E63/E$45*100</f>
        <v>2.3341001987893946</v>
      </c>
      <c r="G63" s="1273">
        <v>108</v>
      </c>
      <c r="H63" s="1273">
        <f>G63/G$45*100</f>
        <v>2.3576667830946558</v>
      </c>
      <c r="I63" s="1273">
        <v>108.3</v>
      </c>
      <c r="J63" s="1273">
        <f>I63/I$45*100</f>
        <v>2.3670578978427641</v>
      </c>
      <c r="K63" s="1273">
        <v>106</v>
      </c>
      <c r="L63" s="1273">
        <f>K63/K$45*100</f>
        <v>2.3237969966019949</v>
      </c>
      <c r="M63" s="1273">
        <v>105.6</v>
      </c>
      <c r="N63" s="1273">
        <f>M63/M$45*100</f>
        <v>2.3397514014135994</v>
      </c>
      <c r="O63" s="1016"/>
      <c r="P63" s="1014"/>
      <c r="Q63" s="1309"/>
    </row>
    <row r="64" spans="1:17" s="1017" customFormat="1" ht="10.5" customHeight="1" x14ac:dyDescent="0.2">
      <c r="A64" s="1014"/>
      <c r="B64" s="1013"/>
      <c r="C64" s="739"/>
      <c r="D64" s="1230" t="s">
        <v>158</v>
      </c>
      <c r="E64" s="1274">
        <v>7.2</v>
      </c>
      <c r="F64" s="1274">
        <f>E64/E63*100</f>
        <v>6.8899521531100474</v>
      </c>
      <c r="G64" s="1274">
        <v>7.9</v>
      </c>
      <c r="H64" s="1274">
        <f>G64/G63*100</f>
        <v>7.3148148148148158</v>
      </c>
      <c r="I64" s="1274">
        <v>8.3000000000000007</v>
      </c>
      <c r="J64" s="1274">
        <f>I64/I63*100</f>
        <v>7.6638965835641741</v>
      </c>
      <c r="K64" s="1274">
        <v>6.5</v>
      </c>
      <c r="L64" s="1274">
        <f>K64/K63*100</f>
        <v>6.132075471698113</v>
      </c>
      <c r="M64" s="1274">
        <v>6.3</v>
      </c>
      <c r="N64" s="1274">
        <f>M64/M63*100</f>
        <v>5.9659090909090908</v>
      </c>
      <c r="O64" s="1016"/>
      <c r="P64" s="1014"/>
      <c r="Q64" s="1309"/>
    </row>
    <row r="65" spans="1:17" s="1017" customFormat="1" ht="10.5" customHeight="1" x14ac:dyDescent="0.2">
      <c r="A65" s="1014"/>
      <c r="B65" s="1013"/>
      <c r="C65" s="739"/>
      <c r="D65" s="1230" t="s">
        <v>518</v>
      </c>
      <c r="E65" s="1274">
        <v>16.100000000000001</v>
      </c>
      <c r="F65" s="1274">
        <f>+E65/E63*100</f>
        <v>15.406698564593302</v>
      </c>
      <c r="G65" s="1274">
        <v>17.600000000000001</v>
      </c>
      <c r="H65" s="1274">
        <f>+G65/G63*100</f>
        <v>16.296296296296298</v>
      </c>
      <c r="I65" s="1274">
        <v>16.7</v>
      </c>
      <c r="J65" s="1274">
        <f>+I65/I63*100</f>
        <v>15.420129270544782</v>
      </c>
      <c r="K65" s="1274">
        <v>15.9</v>
      </c>
      <c r="L65" s="1274">
        <f>+K65/K63*100</f>
        <v>15</v>
      </c>
      <c r="M65" s="1274">
        <v>16.600000000000001</v>
      </c>
      <c r="N65" s="1274">
        <f>+M65/M63*100</f>
        <v>15.719696969696972</v>
      </c>
      <c r="O65" s="1016"/>
      <c r="P65" s="1014"/>
      <c r="Q65" s="1309"/>
    </row>
    <row r="66" spans="1:17" s="1017" customFormat="1" ht="12.75" customHeight="1" x14ac:dyDescent="0.2">
      <c r="A66" s="1014"/>
      <c r="B66" s="1013"/>
      <c r="C66" s="736" t="s">
        <v>132</v>
      </c>
      <c r="D66" s="742"/>
      <c r="E66" s="1273">
        <v>111.9</v>
      </c>
      <c r="F66" s="1273">
        <f>E66/E$45*100</f>
        <v>2.4993857631055816</v>
      </c>
      <c r="G66" s="1273">
        <v>113.3</v>
      </c>
      <c r="H66" s="1273">
        <f>G66/G$45*100</f>
        <v>2.4733670974502271</v>
      </c>
      <c r="I66" s="1273">
        <v>112.8</v>
      </c>
      <c r="J66" s="1273">
        <f>I66/I$45*100</f>
        <v>2.4654121041243195</v>
      </c>
      <c r="K66" s="1273">
        <v>111.5</v>
      </c>
      <c r="L66" s="1273">
        <f>K66/K$45*100</f>
        <v>2.4443713690671927</v>
      </c>
      <c r="M66" s="1273">
        <v>113.1</v>
      </c>
      <c r="N66" s="1273">
        <f>M66/M$45*100</f>
        <v>2.5059269270821791</v>
      </c>
      <c r="O66" s="1016"/>
      <c r="P66" s="1014"/>
      <c r="Q66" s="1309"/>
    </row>
    <row r="67" spans="1:17" s="1017" customFormat="1" ht="10.5" customHeight="1" x14ac:dyDescent="0.2">
      <c r="A67" s="1014"/>
      <c r="B67" s="1013"/>
      <c r="C67" s="739"/>
      <c r="D67" s="1230" t="s">
        <v>158</v>
      </c>
      <c r="E67" s="1274">
        <v>5.3</v>
      </c>
      <c r="F67" s="1274">
        <f>E67/E66*100</f>
        <v>4.7363717605004467</v>
      </c>
      <c r="G67" s="1274">
        <v>5.2</v>
      </c>
      <c r="H67" s="1274">
        <f>G67/G66*100</f>
        <v>4.5895851721094445</v>
      </c>
      <c r="I67" s="1274">
        <v>6</v>
      </c>
      <c r="J67" s="1274">
        <f>I67/I66*100</f>
        <v>5.3191489361702127</v>
      </c>
      <c r="K67" s="1274">
        <v>6.1</v>
      </c>
      <c r="L67" s="1274">
        <f>K67/K66*100</f>
        <v>5.4708520179372195</v>
      </c>
      <c r="M67" s="1274">
        <v>5.6</v>
      </c>
      <c r="N67" s="1274">
        <f>M67/M66*100</f>
        <v>4.9513704686118478</v>
      </c>
      <c r="O67" s="1016"/>
      <c r="P67" s="1014"/>
    </row>
    <row r="68" spans="1:17" s="1017" customFormat="1" ht="10.5" customHeight="1" x14ac:dyDescent="0.2">
      <c r="A68" s="1014"/>
      <c r="B68" s="1013"/>
      <c r="C68" s="739"/>
      <c r="D68" s="1230" t="s">
        <v>518</v>
      </c>
      <c r="E68" s="1274">
        <v>21.8</v>
      </c>
      <c r="F68" s="1274">
        <f>+E68/E66*100</f>
        <v>19.481680071492406</v>
      </c>
      <c r="G68" s="1274">
        <v>22.5</v>
      </c>
      <c r="H68" s="1274">
        <f>+G68/G66*100</f>
        <v>19.858781994704326</v>
      </c>
      <c r="I68" s="1274">
        <v>22.4</v>
      </c>
      <c r="J68" s="1274">
        <f>+I68/I66*100</f>
        <v>19.858156028368793</v>
      </c>
      <c r="K68" s="1274">
        <v>21.5</v>
      </c>
      <c r="L68" s="1274">
        <f>+K68/K66*100</f>
        <v>19.282511210762333</v>
      </c>
      <c r="M68" s="1274">
        <v>23.6</v>
      </c>
      <c r="N68" s="1274">
        <f>+M68/M66*100</f>
        <v>20.866489832007076</v>
      </c>
      <c r="O68" s="1016"/>
      <c r="P68" s="1014"/>
    </row>
    <row r="69" spans="1:17" s="812" customFormat="1" ht="12" customHeight="1" x14ac:dyDescent="0.2">
      <c r="A69" s="843"/>
      <c r="B69" s="843"/>
      <c r="C69" s="844" t="s">
        <v>428</v>
      </c>
      <c r="D69" s="845"/>
      <c r="E69" s="846"/>
      <c r="F69" s="993"/>
      <c r="G69" s="846"/>
      <c r="H69" s="993"/>
      <c r="I69" s="846"/>
      <c r="J69" s="993"/>
      <c r="K69" s="846"/>
      <c r="L69" s="993"/>
      <c r="M69" s="846"/>
      <c r="N69" s="993"/>
      <c r="O69" s="1016"/>
      <c r="P69" s="838"/>
    </row>
    <row r="70" spans="1:17" ht="13.5" customHeight="1" x14ac:dyDescent="0.2">
      <c r="A70" s="994"/>
      <c r="B70" s="982"/>
      <c r="C70" s="1028" t="s">
        <v>409</v>
      </c>
      <c r="D70" s="1024"/>
      <c r="E70" s="1029" t="s">
        <v>88</v>
      </c>
      <c r="F70" s="931"/>
      <c r="G70" s="1030"/>
      <c r="H70" s="1030"/>
      <c r="I70" s="1022"/>
      <c r="J70" s="1031"/>
      <c r="K70" s="1032"/>
      <c r="L70" s="1022"/>
      <c r="M70" s="1033"/>
      <c r="N70" s="1033"/>
      <c r="O70" s="1007"/>
      <c r="P70" s="994"/>
    </row>
    <row r="71" spans="1:17" s="1021" customFormat="1" ht="13.5" customHeight="1" x14ac:dyDescent="0.2">
      <c r="A71" s="1019"/>
      <c r="B71" s="1034"/>
      <c r="C71" s="1034"/>
      <c r="D71" s="1034"/>
      <c r="E71" s="982"/>
      <c r="F71" s="982"/>
      <c r="G71" s="982"/>
      <c r="H71" s="982"/>
      <c r="I71" s="982"/>
      <c r="J71" s="982"/>
      <c r="K71" s="1383">
        <v>42552</v>
      </c>
      <c r="L71" s="1383"/>
      <c r="M71" s="1383"/>
      <c r="N71" s="1383"/>
      <c r="O71" s="1035">
        <v>7</v>
      </c>
      <c r="P71" s="994"/>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x14ac:dyDescent="0.2"/>
  <cols>
    <col min="1" max="1" width="1" style="986" customWidth="1"/>
    <col min="2" max="2" width="2.5703125" style="986" customWidth="1"/>
    <col min="3" max="3" width="1" style="986" customWidth="1"/>
    <col min="4" max="4" width="32.42578125" style="986" customWidth="1"/>
    <col min="5" max="5" width="7.42578125" style="986" customWidth="1"/>
    <col min="6" max="6" width="5.140625" style="986" customWidth="1"/>
    <col min="7" max="7" width="7.42578125" style="986" customWidth="1"/>
    <col min="8" max="8" width="5.140625" style="986" customWidth="1"/>
    <col min="9" max="9" width="7.42578125" style="986" customWidth="1"/>
    <col min="10" max="10" width="5.140625" style="986" customWidth="1"/>
    <col min="11" max="11" width="7.42578125" style="986" customWidth="1"/>
    <col min="12" max="12" width="5.140625" style="986" customWidth="1"/>
    <col min="13" max="13" width="7.42578125" style="986" customWidth="1"/>
    <col min="14" max="14" width="5.140625" style="986" customWidth="1"/>
    <col min="15" max="15" width="2.5703125" style="986" customWidth="1"/>
    <col min="16" max="16" width="1" style="986" customWidth="1"/>
    <col min="17" max="16384" width="9.140625" style="986"/>
  </cols>
  <sheetData>
    <row r="1" spans="1:16" ht="13.5" customHeight="1" x14ac:dyDescent="0.2">
      <c r="A1" s="994"/>
      <c r="B1" s="1205"/>
      <c r="C1" s="1205"/>
      <c r="D1" s="1205"/>
      <c r="E1" s="982"/>
      <c r="F1" s="982"/>
      <c r="G1" s="982"/>
      <c r="H1" s="982"/>
      <c r="I1" s="1387" t="s">
        <v>323</v>
      </c>
      <c r="J1" s="1387"/>
      <c r="K1" s="1387"/>
      <c r="L1" s="1387"/>
      <c r="M1" s="1387"/>
      <c r="N1" s="1387"/>
      <c r="O1" s="1206"/>
      <c r="P1" s="1064"/>
    </row>
    <row r="2" spans="1:16" ht="6" customHeight="1" x14ac:dyDescent="0.2">
      <c r="A2" s="994"/>
      <c r="B2" s="1036"/>
      <c r="C2" s="995"/>
      <c r="D2" s="995"/>
      <c r="E2" s="997"/>
      <c r="F2" s="997"/>
      <c r="G2" s="997"/>
      <c r="H2" s="997"/>
      <c r="I2" s="998"/>
      <c r="J2" s="998"/>
      <c r="K2" s="998"/>
      <c r="L2" s="998"/>
      <c r="M2" s="998"/>
      <c r="N2" s="1207"/>
      <c r="O2" s="982"/>
      <c r="P2" s="994"/>
    </row>
    <row r="3" spans="1:16" ht="10.5" customHeight="1" thickBot="1" x14ac:dyDescent="0.25">
      <c r="A3" s="994"/>
      <c r="B3" s="1037"/>
      <c r="C3" s="1038"/>
      <c r="D3" s="1039"/>
      <c r="E3" s="1040"/>
      <c r="F3" s="1040"/>
      <c r="G3" s="1040"/>
      <c r="H3" s="1040"/>
      <c r="I3" s="982"/>
      <c r="J3" s="982"/>
      <c r="K3" s="982"/>
      <c r="L3" s="982"/>
      <c r="M3" s="1355" t="s">
        <v>73</v>
      </c>
      <c r="N3" s="1355"/>
      <c r="O3" s="982"/>
      <c r="P3" s="994"/>
    </row>
    <row r="4" spans="1:16" s="1004" customFormat="1" ht="13.5" customHeight="1" thickBot="1" x14ac:dyDescent="0.25">
      <c r="A4" s="1002"/>
      <c r="B4" s="1041"/>
      <c r="C4" s="1208" t="s">
        <v>181</v>
      </c>
      <c r="D4" s="1196"/>
      <c r="E4" s="1196"/>
      <c r="F4" s="1196"/>
      <c r="G4" s="1196"/>
      <c r="H4" s="1196"/>
      <c r="I4" s="1196"/>
      <c r="J4" s="1196"/>
      <c r="K4" s="1196"/>
      <c r="L4" s="1196"/>
      <c r="M4" s="1196"/>
      <c r="N4" s="1197"/>
      <c r="O4" s="982"/>
      <c r="P4" s="1002"/>
    </row>
    <row r="5" spans="1:16" ht="3.75" customHeight="1" x14ac:dyDescent="0.2">
      <c r="A5" s="994"/>
      <c r="B5" s="1042"/>
      <c r="C5" s="1356" t="s">
        <v>157</v>
      </c>
      <c r="D5" s="1357"/>
      <c r="E5" s="1043"/>
      <c r="F5" s="1043"/>
      <c r="G5" s="1043"/>
      <c r="H5" s="1043"/>
      <c r="I5" s="1043"/>
      <c r="J5" s="1043"/>
      <c r="K5" s="1024"/>
      <c r="L5" s="1044"/>
      <c r="M5" s="1044"/>
      <c r="N5" s="1044"/>
      <c r="O5" s="982"/>
      <c r="P5" s="994"/>
    </row>
    <row r="6" spans="1:16" ht="12.75" customHeight="1" x14ac:dyDescent="0.2">
      <c r="A6" s="994"/>
      <c r="B6" s="1042"/>
      <c r="C6" s="1357"/>
      <c r="D6" s="1357"/>
      <c r="E6" s="987" t="s">
        <v>34</v>
      </c>
      <c r="F6" s="988" t="s">
        <v>34</v>
      </c>
      <c r="G6" s="987" t="s">
        <v>34</v>
      </c>
      <c r="H6" s="988" t="s">
        <v>579</v>
      </c>
      <c r="I6" s="989"/>
      <c r="J6" s="988" t="s">
        <v>34</v>
      </c>
      <c r="K6" s="990" t="s">
        <v>34</v>
      </c>
      <c r="L6" s="991" t="s">
        <v>34</v>
      </c>
      <c r="M6" s="991" t="s">
        <v>580</v>
      </c>
      <c r="N6" s="992"/>
      <c r="O6" s="982"/>
      <c r="P6" s="1002"/>
    </row>
    <row r="7" spans="1:16" ht="12.75" customHeight="1" x14ac:dyDescent="0.2">
      <c r="A7" s="994"/>
      <c r="B7" s="1042"/>
      <c r="C7" s="1015"/>
      <c r="D7" s="1015"/>
      <c r="E7" s="1358" t="s">
        <v>615</v>
      </c>
      <c r="F7" s="1358"/>
      <c r="G7" s="1358" t="s">
        <v>616</v>
      </c>
      <c r="H7" s="1358"/>
      <c r="I7" s="1358" t="s">
        <v>617</v>
      </c>
      <c r="J7" s="1358"/>
      <c r="K7" s="1358" t="s">
        <v>618</v>
      </c>
      <c r="L7" s="1358"/>
      <c r="M7" s="1358" t="s">
        <v>615</v>
      </c>
      <c r="N7" s="1358"/>
      <c r="O7" s="1045"/>
      <c r="P7" s="994"/>
    </row>
    <row r="8" spans="1:16" s="1011" customFormat="1" ht="17.25" customHeight="1" x14ac:dyDescent="0.2">
      <c r="A8" s="1008"/>
      <c r="B8" s="1046"/>
      <c r="C8" s="1351" t="s">
        <v>182</v>
      </c>
      <c r="D8" s="1351"/>
      <c r="E8" s="1385">
        <v>712.9</v>
      </c>
      <c r="F8" s="1385"/>
      <c r="G8" s="1385">
        <v>620.4</v>
      </c>
      <c r="H8" s="1385"/>
      <c r="I8" s="1385">
        <v>618.79999999999995</v>
      </c>
      <c r="J8" s="1385"/>
      <c r="K8" s="1385">
        <v>633.9</v>
      </c>
      <c r="L8" s="1385"/>
      <c r="M8" s="1386">
        <v>640.20000000000005</v>
      </c>
      <c r="N8" s="1386"/>
      <c r="O8" s="1047"/>
      <c r="P8" s="1008"/>
    </row>
    <row r="9" spans="1:16" ht="12" customHeight="1" x14ac:dyDescent="0.2">
      <c r="A9" s="994"/>
      <c r="B9" s="1042"/>
      <c r="C9" s="736" t="s">
        <v>72</v>
      </c>
      <c r="D9" s="1013"/>
      <c r="E9" s="1388">
        <v>346.8</v>
      </c>
      <c r="F9" s="1388"/>
      <c r="G9" s="1388">
        <v>318.8</v>
      </c>
      <c r="H9" s="1388"/>
      <c r="I9" s="1388">
        <v>305.3</v>
      </c>
      <c r="J9" s="1388"/>
      <c r="K9" s="1388">
        <v>321.10000000000002</v>
      </c>
      <c r="L9" s="1388"/>
      <c r="M9" s="1389">
        <v>326.10000000000002</v>
      </c>
      <c r="N9" s="1389"/>
      <c r="O9" s="1045"/>
      <c r="P9" s="994"/>
    </row>
    <row r="10" spans="1:16" ht="12" customHeight="1" x14ac:dyDescent="0.2">
      <c r="A10" s="994"/>
      <c r="B10" s="1042"/>
      <c r="C10" s="736" t="s">
        <v>71</v>
      </c>
      <c r="D10" s="1013"/>
      <c r="E10" s="1388">
        <v>366.1</v>
      </c>
      <c r="F10" s="1388"/>
      <c r="G10" s="1388">
        <v>301.60000000000002</v>
      </c>
      <c r="H10" s="1388"/>
      <c r="I10" s="1388">
        <v>313.5</v>
      </c>
      <c r="J10" s="1388"/>
      <c r="K10" s="1388">
        <v>312.8</v>
      </c>
      <c r="L10" s="1388"/>
      <c r="M10" s="1389">
        <v>314.10000000000002</v>
      </c>
      <c r="N10" s="1389"/>
      <c r="O10" s="1045"/>
      <c r="P10" s="994"/>
    </row>
    <row r="11" spans="1:16" ht="17.25" customHeight="1" x14ac:dyDescent="0.2">
      <c r="A11" s="994"/>
      <c r="B11" s="1042"/>
      <c r="C11" s="736" t="s">
        <v>158</v>
      </c>
      <c r="D11" s="1013"/>
      <c r="E11" s="1388">
        <v>127</v>
      </c>
      <c r="F11" s="1388"/>
      <c r="G11" s="1388">
        <v>104.7</v>
      </c>
      <c r="H11" s="1388"/>
      <c r="I11" s="1388">
        <v>118.3</v>
      </c>
      <c r="J11" s="1388"/>
      <c r="K11" s="1388">
        <v>122.3</v>
      </c>
      <c r="L11" s="1388"/>
      <c r="M11" s="1389">
        <v>113.5</v>
      </c>
      <c r="N11" s="1389"/>
      <c r="O11" s="1045"/>
      <c r="P11" s="994"/>
    </row>
    <row r="12" spans="1:16" ht="12.75" customHeight="1" x14ac:dyDescent="0.2">
      <c r="A12" s="994"/>
      <c r="B12" s="1042"/>
      <c r="C12" s="736" t="s">
        <v>159</v>
      </c>
      <c r="D12" s="1013"/>
      <c r="E12" s="1388">
        <v>327.7</v>
      </c>
      <c r="F12" s="1388"/>
      <c r="G12" s="1388">
        <v>281.10000000000002</v>
      </c>
      <c r="H12" s="1388"/>
      <c r="I12" s="1388">
        <v>270</v>
      </c>
      <c r="J12" s="1388"/>
      <c r="K12" s="1388">
        <v>277.10000000000002</v>
      </c>
      <c r="L12" s="1388"/>
      <c r="M12" s="1389">
        <v>293</v>
      </c>
      <c r="N12" s="1389"/>
      <c r="O12" s="1045"/>
      <c r="P12" s="994"/>
    </row>
    <row r="13" spans="1:16" ht="12.75" customHeight="1" x14ac:dyDescent="0.2">
      <c r="A13" s="994"/>
      <c r="B13" s="1042"/>
      <c r="C13" s="736" t="s">
        <v>160</v>
      </c>
      <c r="D13" s="1013"/>
      <c r="E13" s="1388">
        <v>258.2</v>
      </c>
      <c r="F13" s="1388"/>
      <c r="G13" s="1388">
        <v>234.6</v>
      </c>
      <c r="H13" s="1388"/>
      <c r="I13" s="1388">
        <v>230.5</v>
      </c>
      <c r="J13" s="1388"/>
      <c r="K13" s="1388">
        <v>234.5</v>
      </c>
      <c r="L13" s="1388"/>
      <c r="M13" s="1389">
        <v>233.6</v>
      </c>
      <c r="N13" s="1389"/>
      <c r="O13" s="1045"/>
      <c r="P13" s="994"/>
    </row>
    <row r="14" spans="1:16" ht="17.25" customHeight="1" x14ac:dyDescent="0.2">
      <c r="A14" s="994"/>
      <c r="B14" s="1042"/>
      <c r="C14" s="736" t="s">
        <v>183</v>
      </c>
      <c r="D14" s="1013"/>
      <c r="E14" s="1388">
        <v>77.400000000000006</v>
      </c>
      <c r="F14" s="1388"/>
      <c r="G14" s="1388">
        <v>70.7</v>
      </c>
      <c r="H14" s="1388"/>
      <c r="I14" s="1388">
        <v>82.1</v>
      </c>
      <c r="J14" s="1388"/>
      <c r="K14" s="1388">
        <v>91.1</v>
      </c>
      <c r="L14" s="1388"/>
      <c r="M14" s="1389">
        <v>74.099999999999994</v>
      </c>
      <c r="N14" s="1389"/>
      <c r="O14" s="1045"/>
      <c r="P14" s="994"/>
    </row>
    <row r="15" spans="1:16" ht="12" customHeight="1" x14ac:dyDescent="0.2">
      <c r="A15" s="994"/>
      <c r="B15" s="1042"/>
      <c r="C15" s="736" t="s">
        <v>184</v>
      </c>
      <c r="D15" s="1013"/>
      <c r="E15" s="1388">
        <v>635.5</v>
      </c>
      <c r="F15" s="1388"/>
      <c r="G15" s="1388">
        <v>549.70000000000005</v>
      </c>
      <c r="H15" s="1388"/>
      <c r="I15" s="1388">
        <v>536.70000000000005</v>
      </c>
      <c r="J15" s="1388"/>
      <c r="K15" s="1388">
        <v>542.79999999999995</v>
      </c>
      <c r="L15" s="1388"/>
      <c r="M15" s="1389">
        <v>566.1</v>
      </c>
      <c r="N15" s="1389"/>
      <c r="O15" s="1045"/>
      <c r="P15" s="994"/>
    </row>
    <row r="16" spans="1:16" ht="17.25" customHeight="1" x14ac:dyDescent="0.2">
      <c r="A16" s="994"/>
      <c r="B16" s="1042"/>
      <c r="C16" s="736" t="s">
        <v>185</v>
      </c>
      <c r="D16" s="1013"/>
      <c r="E16" s="1388">
        <v>253</v>
      </c>
      <c r="F16" s="1388"/>
      <c r="G16" s="1388">
        <v>223.4</v>
      </c>
      <c r="H16" s="1388"/>
      <c r="I16" s="1388">
        <v>228.1</v>
      </c>
      <c r="J16" s="1388"/>
      <c r="K16" s="1388">
        <v>239.1</v>
      </c>
      <c r="L16" s="1388"/>
      <c r="M16" s="1389">
        <v>261</v>
      </c>
      <c r="N16" s="1389"/>
      <c r="O16" s="1045"/>
      <c r="P16" s="994"/>
    </row>
    <row r="17" spans="1:16" ht="12" customHeight="1" x14ac:dyDescent="0.2">
      <c r="A17" s="994"/>
      <c r="B17" s="1042"/>
      <c r="C17" s="736" t="s">
        <v>186</v>
      </c>
      <c r="D17" s="1013"/>
      <c r="E17" s="1388">
        <v>459.9</v>
      </c>
      <c r="F17" s="1388"/>
      <c r="G17" s="1388">
        <v>397</v>
      </c>
      <c r="H17" s="1388"/>
      <c r="I17" s="1388">
        <v>390.7</v>
      </c>
      <c r="J17" s="1388"/>
      <c r="K17" s="1388">
        <v>394.8</v>
      </c>
      <c r="L17" s="1388"/>
      <c r="M17" s="1389">
        <v>379.2</v>
      </c>
      <c r="N17" s="1389"/>
      <c r="O17" s="1045"/>
      <c r="P17" s="994"/>
    </row>
    <row r="18" spans="1:16" s="1011" customFormat="1" ht="17.25" customHeight="1" x14ac:dyDescent="0.2">
      <c r="A18" s="1008"/>
      <c r="B18" s="1046"/>
      <c r="C18" s="1351" t="s">
        <v>187</v>
      </c>
      <c r="D18" s="1351"/>
      <c r="E18" s="1385">
        <v>13.7</v>
      </c>
      <c r="F18" s="1385"/>
      <c r="G18" s="1385">
        <v>11.9</v>
      </c>
      <c r="H18" s="1385"/>
      <c r="I18" s="1385">
        <v>11.9</v>
      </c>
      <c r="J18" s="1385"/>
      <c r="K18" s="1385">
        <v>12.2</v>
      </c>
      <c r="L18" s="1385"/>
      <c r="M18" s="1386">
        <v>12.4</v>
      </c>
      <c r="N18" s="1386"/>
      <c r="O18" s="1047"/>
      <c r="P18" s="1008"/>
    </row>
    <row r="19" spans="1:16" ht="12" customHeight="1" x14ac:dyDescent="0.2">
      <c r="A19" s="994"/>
      <c r="B19" s="1042"/>
      <c r="C19" s="736" t="s">
        <v>72</v>
      </c>
      <c r="D19" s="1013"/>
      <c r="E19" s="1388">
        <v>13.1</v>
      </c>
      <c r="F19" s="1388"/>
      <c r="G19" s="1388">
        <v>12</v>
      </c>
      <c r="H19" s="1388"/>
      <c r="I19" s="1388">
        <v>11.5</v>
      </c>
      <c r="J19" s="1388"/>
      <c r="K19" s="1388">
        <v>12</v>
      </c>
      <c r="L19" s="1388"/>
      <c r="M19" s="1389">
        <v>12.4</v>
      </c>
      <c r="N19" s="1389"/>
      <c r="O19" s="1045"/>
      <c r="P19" s="994"/>
    </row>
    <row r="20" spans="1:16" ht="12" customHeight="1" x14ac:dyDescent="0.2">
      <c r="A20" s="994"/>
      <c r="B20" s="1042"/>
      <c r="C20" s="736" t="s">
        <v>71</v>
      </c>
      <c r="D20" s="1013"/>
      <c r="E20" s="1388">
        <v>14.4</v>
      </c>
      <c r="F20" s="1388"/>
      <c r="G20" s="1388">
        <v>11.8</v>
      </c>
      <c r="H20" s="1388"/>
      <c r="I20" s="1388">
        <v>12.3</v>
      </c>
      <c r="J20" s="1388"/>
      <c r="K20" s="1388">
        <v>12.4</v>
      </c>
      <c r="L20" s="1388"/>
      <c r="M20" s="1389">
        <v>12.4</v>
      </c>
      <c r="N20" s="1389"/>
      <c r="O20" s="1045"/>
      <c r="P20" s="994"/>
    </row>
    <row r="21" spans="1:16" s="1051" customFormat="1" ht="13.5" customHeight="1" x14ac:dyDescent="0.2">
      <c r="A21" s="1048"/>
      <c r="B21" s="1049"/>
      <c r="C21" s="1230" t="s">
        <v>188</v>
      </c>
      <c r="D21" s="1050"/>
      <c r="E21" s="1390">
        <v>1.3000000000000007</v>
      </c>
      <c r="F21" s="1390"/>
      <c r="G21" s="1390">
        <v>-0.19999999999999929</v>
      </c>
      <c r="H21" s="1390"/>
      <c r="I21" s="1390">
        <v>0.80000000000000071</v>
      </c>
      <c r="J21" s="1390"/>
      <c r="K21" s="1390">
        <v>0.40000000000000036</v>
      </c>
      <c r="L21" s="1390"/>
      <c r="M21" s="1391">
        <v>0</v>
      </c>
      <c r="N21" s="1391"/>
      <c r="O21" s="1050"/>
      <c r="P21" s="1048"/>
    </row>
    <row r="22" spans="1:16" ht="17.25" customHeight="1" x14ac:dyDescent="0.2">
      <c r="A22" s="994"/>
      <c r="B22" s="1042"/>
      <c r="C22" s="736" t="s">
        <v>158</v>
      </c>
      <c r="D22" s="1013"/>
      <c r="E22" s="1388">
        <v>34.4</v>
      </c>
      <c r="F22" s="1388"/>
      <c r="G22" s="1388">
        <v>29.8</v>
      </c>
      <c r="H22" s="1388"/>
      <c r="I22" s="1388">
        <v>30.8</v>
      </c>
      <c r="J22" s="1388"/>
      <c r="K22" s="1388">
        <v>32.799999999999997</v>
      </c>
      <c r="L22" s="1388"/>
      <c r="M22" s="1389">
        <v>31</v>
      </c>
      <c r="N22" s="1389"/>
      <c r="O22" s="1045"/>
      <c r="P22" s="994"/>
    </row>
    <row r="23" spans="1:16" ht="12" customHeight="1" x14ac:dyDescent="0.2">
      <c r="A23" s="994"/>
      <c r="B23" s="1042"/>
      <c r="C23" s="736" t="s">
        <v>159</v>
      </c>
      <c r="D23" s="982"/>
      <c r="E23" s="1388">
        <v>12.9</v>
      </c>
      <c r="F23" s="1388"/>
      <c r="G23" s="1388">
        <v>11.1</v>
      </c>
      <c r="H23" s="1388"/>
      <c r="I23" s="1388">
        <v>10.8</v>
      </c>
      <c r="J23" s="1388"/>
      <c r="K23" s="1388">
        <v>11</v>
      </c>
      <c r="L23" s="1388"/>
      <c r="M23" s="1389">
        <v>11.7</v>
      </c>
      <c r="N23" s="1389"/>
      <c r="O23" s="1045"/>
      <c r="P23" s="994"/>
    </row>
    <row r="24" spans="1:16" ht="12" customHeight="1" x14ac:dyDescent="0.2">
      <c r="A24" s="994"/>
      <c r="B24" s="1042"/>
      <c r="C24" s="736" t="s">
        <v>160</v>
      </c>
      <c r="D24" s="982"/>
      <c r="E24" s="1388">
        <v>11.4</v>
      </c>
      <c r="F24" s="1388"/>
      <c r="G24" s="1388">
        <v>10.1</v>
      </c>
      <c r="H24" s="1388"/>
      <c r="I24" s="1388">
        <v>10</v>
      </c>
      <c r="J24" s="1388"/>
      <c r="K24" s="1388">
        <v>10.199999999999999</v>
      </c>
      <c r="L24" s="1388"/>
      <c r="M24" s="1389">
        <v>10.3</v>
      </c>
      <c r="N24" s="1389"/>
      <c r="O24" s="1045"/>
      <c r="P24" s="994"/>
    </row>
    <row r="25" spans="1:16" s="1055" customFormat="1" ht="17.25" customHeight="1" x14ac:dyDescent="0.2">
      <c r="A25" s="1052"/>
      <c r="B25" s="1053"/>
      <c r="C25" s="736" t="s">
        <v>189</v>
      </c>
      <c r="D25" s="1013"/>
      <c r="E25" s="1388">
        <v>14.2</v>
      </c>
      <c r="F25" s="1388"/>
      <c r="G25" s="1388">
        <v>13.4</v>
      </c>
      <c r="H25" s="1388"/>
      <c r="I25" s="1388">
        <v>13.6</v>
      </c>
      <c r="J25" s="1388"/>
      <c r="K25" s="1388">
        <v>13.5</v>
      </c>
      <c r="L25" s="1388"/>
      <c r="M25" s="1389">
        <v>13.3</v>
      </c>
      <c r="N25" s="1389"/>
      <c r="O25" s="1054"/>
      <c r="P25" s="1052"/>
    </row>
    <row r="26" spans="1:16" s="1055" customFormat="1" ht="12" customHeight="1" x14ac:dyDescent="0.2">
      <c r="A26" s="1052"/>
      <c r="B26" s="1053"/>
      <c r="C26" s="736" t="s">
        <v>190</v>
      </c>
      <c r="D26" s="1013"/>
      <c r="E26" s="1388">
        <v>11.1</v>
      </c>
      <c r="F26" s="1388"/>
      <c r="G26" s="1388">
        <v>8.5</v>
      </c>
      <c r="H26" s="1388"/>
      <c r="I26" s="1388">
        <v>8.1999999999999993</v>
      </c>
      <c r="J26" s="1388"/>
      <c r="K26" s="1388">
        <v>9</v>
      </c>
      <c r="L26" s="1388"/>
      <c r="M26" s="1389">
        <v>9.3000000000000007</v>
      </c>
      <c r="N26" s="1389"/>
      <c r="O26" s="1054"/>
      <c r="P26" s="1052"/>
    </row>
    <row r="27" spans="1:16" s="1055" customFormat="1" ht="12" customHeight="1" x14ac:dyDescent="0.2">
      <c r="A27" s="1052"/>
      <c r="B27" s="1053"/>
      <c r="C27" s="736" t="s">
        <v>191</v>
      </c>
      <c r="D27" s="1013"/>
      <c r="E27" s="1388">
        <v>14.2</v>
      </c>
      <c r="F27" s="1388"/>
      <c r="G27" s="1388">
        <v>12.7</v>
      </c>
      <c r="H27" s="1388"/>
      <c r="I27" s="1388">
        <v>12.8</v>
      </c>
      <c r="J27" s="1388"/>
      <c r="K27" s="1388">
        <v>12.5</v>
      </c>
      <c r="L27" s="1388"/>
      <c r="M27" s="1389">
        <v>13.7</v>
      </c>
      <c r="N27" s="1389"/>
      <c r="O27" s="1054"/>
      <c r="P27" s="1052"/>
    </row>
    <row r="28" spans="1:16" s="1055" customFormat="1" ht="12" customHeight="1" x14ac:dyDescent="0.2">
      <c r="A28" s="1052"/>
      <c r="B28" s="1053"/>
      <c r="C28" s="736" t="s">
        <v>192</v>
      </c>
      <c r="D28" s="1013"/>
      <c r="E28" s="1388">
        <v>15.5</v>
      </c>
      <c r="F28" s="1388"/>
      <c r="G28" s="1388">
        <v>12.6</v>
      </c>
      <c r="H28" s="1388"/>
      <c r="I28" s="1388">
        <v>11.8</v>
      </c>
      <c r="J28" s="1388"/>
      <c r="K28" s="1388">
        <v>13.3</v>
      </c>
      <c r="L28" s="1388"/>
      <c r="M28" s="1389">
        <v>12.6</v>
      </c>
      <c r="N28" s="1389"/>
      <c r="O28" s="1054"/>
      <c r="P28" s="1052"/>
    </row>
    <row r="29" spans="1:16" s="1055" customFormat="1" ht="12" customHeight="1" x14ac:dyDescent="0.2">
      <c r="A29" s="1052"/>
      <c r="B29" s="1053"/>
      <c r="C29" s="736" t="s">
        <v>193</v>
      </c>
      <c r="D29" s="1013"/>
      <c r="E29" s="1388">
        <v>16.399999999999999</v>
      </c>
      <c r="F29" s="1388"/>
      <c r="G29" s="1388">
        <v>10.8</v>
      </c>
      <c r="H29" s="1388"/>
      <c r="I29" s="1388">
        <v>10.199999999999999</v>
      </c>
      <c r="J29" s="1388"/>
      <c r="K29" s="1388">
        <v>12.9</v>
      </c>
      <c r="L29" s="1388"/>
      <c r="M29" s="1389">
        <v>12.2</v>
      </c>
      <c r="N29" s="1389"/>
      <c r="O29" s="1054"/>
      <c r="P29" s="1052"/>
    </row>
    <row r="30" spans="1:16" s="1055" customFormat="1" ht="12" customHeight="1" x14ac:dyDescent="0.2">
      <c r="A30" s="1052"/>
      <c r="B30" s="1053"/>
      <c r="C30" s="736" t="s">
        <v>131</v>
      </c>
      <c r="D30" s="1013"/>
      <c r="E30" s="1388">
        <v>14.9</v>
      </c>
      <c r="F30" s="1388"/>
      <c r="G30" s="1388">
        <v>11.3</v>
      </c>
      <c r="H30" s="1388"/>
      <c r="I30" s="1388">
        <v>12.1</v>
      </c>
      <c r="J30" s="1388"/>
      <c r="K30" s="1388">
        <v>12.6</v>
      </c>
      <c r="L30" s="1388"/>
      <c r="M30" s="1389">
        <v>12.4</v>
      </c>
      <c r="N30" s="1389"/>
      <c r="O30" s="1054"/>
      <c r="P30" s="1052"/>
    </row>
    <row r="31" spans="1:16" s="1055" customFormat="1" ht="12" customHeight="1" x14ac:dyDescent="0.2">
      <c r="A31" s="1052"/>
      <c r="B31" s="1053"/>
      <c r="C31" s="736" t="s">
        <v>132</v>
      </c>
      <c r="D31" s="1013"/>
      <c r="E31" s="1388">
        <v>15.8</v>
      </c>
      <c r="F31" s="1388"/>
      <c r="G31" s="1388">
        <v>13.6</v>
      </c>
      <c r="H31" s="1388"/>
      <c r="I31" s="1388">
        <v>14.7</v>
      </c>
      <c r="J31" s="1388"/>
      <c r="K31" s="1388">
        <v>14.7</v>
      </c>
      <c r="L31" s="1388"/>
      <c r="M31" s="1389">
        <v>14.3</v>
      </c>
      <c r="N31" s="1389"/>
      <c r="O31" s="1054"/>
      <c r="P31" s="1052"/>
    </row>
    <row r="32" spans="1:16" ht="17.25" customHeight="1" x14ac:dyDescent="0.2">
      <c r="A32" s="994"/>
      <c r="B32" s="1042"/>
      <c r="C32" s="1351" t="s">
        <v>194</v>
      </c>
      <c r="D32" s="1351"/>
      <c r="E32" s="1385">
        <v>8.9</v>
      </c>
      <c r="F32" s="1385"/>
      <c r="G32" s="1385">
        <v>7.6</v>
      </c>
      <c r="H32" s="1385"/>
      <c r="I32" s="1385">
        <v>7.5</v>
      </c>
      <c r="J32" s="1385"/>
      <c r="K32" s="1385">
        <v>7.6</v>
      </c>
      <c r="L32" s="1385"/>
      <c r="M32" s="1386">
        <v>7.4</v>
      </c>
      <c r="N32" s="1386"/>
      <c r="O32" s="1045"/>
      <c r="P32" s="994"/>
    </row>
    <row r="33" spans="1:16" s="1055" customFormat="1" ht="12.75" customHeight="1" x14ac:dyDescent="0.2">
      <c r="A33" s="1052"/>
      <c r="B33" s="1056"/>
      <c r="C33" s="736" t="s">
        <v>72</v>
      </c>
      <c r="D33" s="1013"/>
      <c r="E33" s="1380">
        <v>8.8000000000000007</v>
      </c>
      <c r="F33" s="1380"/>
      <c r="G33" s="1380">
        <v>7.7</v>
      </c>
      <c r="H33" s="1380"/>
      <c r="I33" s="1380">
        <v>7.4</v>
      </c>
      <c r="J33" s="1380"/>
      <c r="K33" s="1380">
        <v>7.5</v>
      </c>
      <c r="L33" s="1380"/>
      <c r="M33" s="1381">
        <v>7.6</v>
      </c>
      <c r="N33" s="1381"/>
      <c r="O33" s="1054"/>
      <c r="P33" s="1052"/>
    </row>
    <row r="34" spans="1:16" s="1055" customFormat="1" ht="12.75" customHeight="1" x14ac:dyDescent="0.2">
      <c r="A34" s="1052"/>
      <c r="B34" s="1056"/>
      <c r="C34" s="736" t="s">
        <v>71</v>
      </c>
      <c r="D34" s="1013"/>
      <c r="E34" s="1380">
        <v>8.9</v>
      </c>
      <c r="F34" s="1380"/>
      <c r="G34" s="1380">
        <v>7.6</v>
      </c>
      <c r="H34" s="1380"/>
      <c r="I34" s="1380">
        <v>7.6</v>
      </c>
      <c r="J34" s="1380"/>
      <c r="K34" s="1380">
        <v>7.7</v>
      </c>
      <c r="L34" s="1380"/>
      <c r="M34" s="1381">
        <v>7.1</v>
      </c>
      <c r="N34" s="1381"/>
      <c r="O34" s="1054"/>
      <c r="P34" s="1052"/>
    </row>
    <row r="35" spans="1:16" s="1051" customFormat="1" ht="13.5" customHeight="1" x14ac:dyDescent="0.2">
      <c r="A35" s="1048"/>
      <c r="B35" s="1049"/>
      <c r="C35" s="1230" t="s">
        <v>195</v>
      </c>
      <c r="D35" s="1050"/>
      <c r="E35" s="1390">
        <v>9.9999999999999645E-2</v>
      </c>
      <c r="F35" s="1390"/>
      <c r="G35" s="1390">
        <v>-0.10000000000000053</v>
      </c>
      <c r="H35" s="1390"/>
      <c r="I35" s="1390">
        <v>0.19999999999999929</v>
      </c>
      <c r="J35" s="1390"/>
      <c r="K35" s="1390">
        <v>0.20000000000000018</v>
      </c>
      <c r="L35" s="1390"/>
      <c r="M35" s="1391">
        <v>-0.5</v>
      </c>
      <c r="N35" s="1391"/>
      <c r="O35" s="1050"/>
      <c r="P35" s="1048"/>
    </row>
    <row r="36" spans="1:16" ht="10.5" customHeight="1" thickBot="1" x14ac:dyDescent="0.25">
      <c r="A36" s="994"/>
      <c r="B36" s="1042"/>
      <c r="C36" s="1000"/>
      <c r="D36" s="1229"/>
      <c r="E36" s="1229"/>
      <c r="F36" s="1229"/>
      <c r="G36" s="1229"/>
      <c r="H36" s="1229"/>
      <c r="I36" s="1229"/>
      <c r="J36" s="1229"/>
      <c r="K36" s="1229"/>
      <c r="L36" s="1229"/>
      <c r="M36" s="1355"/>
      <c r="N36" s="1355"/>
      <c r="O36" s="1045"/>
      <c r="P36" s="994"/>
    </row>
    <row r="37" spans="1:16" s="1004" customFormat="1" ht="13.5" customHeight="1" thickBot="1" x14ac:dyDescent="0.25">
      <c r="A37" s="1002"/>
      <c r="B37" s="1041"/>
      <c r="C37" s="1195" t="s">
        <v>519</v>
      </c>
      <c r="D37" s="1196"/>
      <c r="E37" s="1196"/>
      <c r="F37" s="1196"/>
      <c r="G37" s="1196"/>
      <c r="H37" s="1196"/>
      <c r="I37" s="1196"/>
      <c r="J37" s="1196"/>
      <c r="K37" s="1196"/>
      <c r="L37" s="1196"/>
      <c r="M37" s="1196"/>
      <c r="N37" s="1197"/>
      <c r="O37" s="1045"/>
      <c r="P37" s="1002"/>
    </row>
    <row r="38" spans="1:16" s="1004" customFormat="1" ht="3.75" customHeight="1" x14ac:dyDescent="0.2">
      <c r="A38" s="1002"/>
      <c r="B38" s="1041"/>
      <c r="C38" s="1366" t="s">
        <v>69</v>
      </c>
      <c r="D38" s="1366"/>
      <c r="E38" s="1003"/>
      <c r="F38" s="1003"/>
      <c r="G38" s="1003"/>
      <c r="H38" s="1003"/>
      <c r="I38" s="1003"/>
      <c r="J38" s="1003"/>
      <c r="K38" s="1003"/>
      <c r="L38" s="1003"/>
      <c r="M38" s="1003"/>
      <c r="N38" s="1003"/>
      <c r="O38" s="1045"/>
      <c r="P38" s="1002"/>
    </row>
    <row r="39" spans="1:16" ht="12.75" customHeight="1" x14ac:dyDescent="0.2">
      <c r="A39" s="994"/>
      <c r="B39" s="1042"/>
      <c r="C39" s="1366"/>
      <c r="D39" s="1366"/>
      <c r="E39" s="987" t="s">
        <v>34</v>
      </c>
      <c r="F39" s="988" t="s">
        <v>34</v>
      </c>
      <c r="G39" s="987" t="s">
        <v>34</v>
      </c>
      <c r="H39" s="988" t="s">
        <v>579</v>
      </c>
      <c r="I39" s="989"/>
      <c r="J39" s="988" t="s">
        <v>34</v>
      </c>
      <c r="K39" s="990" t="s">
        <v>34</v>
      </c>
      <c r="L39" s="991" t="s">
        <v>34</v>
      </c>
      <c r="M39" s="991" t="s">
        <v>580</v>
      </c>
      <c r="N39" s="992"/>
      <c r="O39" s="982"/>
      <c r="P39" s="1002"/>
    </row>
    <row r="40" spans="1:16" ht="12.75" customHeight="1" x14ac:dyDescent="0.2">
      <c r="A40" s="994"/>
      <c r="B40" s="1042"/>
      <c r="C40" s="1025"/>
      <c r="D40" s="1025"/>
      <c r="E40" s="1358" t="str">
        <f>+E7</f>
        <v>1.º trimestre</v>
      </c>
      <c r="F40" s="1358"/>
      <c r="G40" s="1358" t="str">
        <f>+G7</f>
        <v>2.º trimestre</v>
      </c>
      <c r="H40" s="1358"/>
      <c r="I40" s="1358" t="str">
        <f>+I7</f>
        <v>3.º trimestre</v>
      </c>
      <c r="J40" s="1358"/>
      <c r="K40" s="1358" t="str">
        <f>+K7</f>
        <v>4.º trimestre</v>
      </c>
      <c r="L40" s="1358"/>
      <c r="M40" s="1358" t="str">
        <f>+M7</f>
        <v>1.º trimestre</v>
      </c>
      <c r="N40" s="1358"/>
      <c r="O40" s="1209"/>
      <c r="P40" s="994"/>
    </row>
    <row r="41" spans="1:16" ht="15" customHeight="1" x14ac:dyDescent="0.2">
      <c r="A41" s="994"/>
      <c r="B41" s="1042"/>
      <c r="C41" s="1351" t="s">
        <v>182</v>
      </c>
      <c r="D41" s="1351"/>
      <c r="E41" s="1392">
        <v>100</v>
      </c>
      <c r="F41" s="1392"/>
      <c r="G41" s="1392">
        <v>100</v>
      </c>
      <c r="H41" s="1392"/>
      <c r="I41" s="1392">
        <v>100</v>
      </c>
      <c r="J41" s="1392"/>
      <c r="K41" s="1393">
        <v>100</v>
      </c>
      <c r="L41" s="1393"/>
      <c r="M41" s="1393">
        <v>100</v>
      </c>
      <c r="N41" s="1393"/>
      <c r="O41" s="1210"/>
      <c r="P41" s="994"/>
    </row>
    <row r="42" spans="1:16" s="1017" customFormat="1" ht="11.25" customHeight="1" x14ac:dyDescent="0.2">
      <c r="A42" s="1014"/>
      <c r="B42" s="1053"/>
      <c r="C42" s="739"/>
      <c r="D42" s="736" t="s">
        <v>71</v>
      </c>
      <c r="E42" s="1394">
        <v>51.353626034506952</v>
      </c>
      <c r="F42" s="1394"/>
      <c r="G42" s="1394">
        <v>48.613797549967771</v>
      </c>
      <c r="H42" s="1394"/>
      <c r="I42" s="1394">
        <v>50.662572721396259</v>
      </c>
      <c r="J42" s="1394"/>
      <c r="K42" s="1394">
        <v>49.34532260608929</v>
      </c>
      <c r="L42" s="1394"/>
      <c r="M42" s="1394">
        <v>49.062792877225867</v>
      </c>
      <c r="N42" s="1394"/>
      <c r="O42" s="1209"/>
      <c r="P42" s="1014"/>
    </row>
    <row r="43" spans="1:16" ht="11.25" customHeight="1" x14ac:dyDescent="0.2">
      <c r="A43" s="994"/>
      <c r="B43" s="1042"/>
      <c r="C43" s="1027"/>
      <c r="D43" s="736" t="s">
        <v>158</v>
      </c>
      <c r="E43" s="1394">
        <v>17.814560246878948</v>
      </c>
      <c r="F43" s="1394"/>
      <c r="G43" s="1394">
        <v>16.876208897485494</v>
      </c>
      <c r="H43" s="1394"/>
      <c r="I43" s="1394">
        <v>19.117647058823533</v>
      </c>
      <c r="J43" s="1394"/>
      <c r="K43" s="1394">
        <v>19.293263921754221</v>
      </c>
      <c r="L43" s="1394"/>
      <c r="M43" s="1394">
        <v>17.728834739144016</v>
      </c>
      <c r="N43" s="1394"/>
      <c r="O43" s="1210"/>
      <c r="P43" s="994"/>
    </row>
    <row r="44" spans="1:16" s="1021" customFormat="1" ht="13.5" customHeight="1" x14ac:dyDescent="0.2">
      <c r="A44" s="1019"/>
      <c r="B44" s="1057"/>
      <c r="C44" s="736" t="s">
        <v>189</v>
      </c>
      <c r="D44" s="742"/>
      <c r="E44" s="1395">
        <v>36.106045728713703</v>
      </c>
      <c r="F44" s="1395"/>
      <c r="G44" s="1395">
        <v>39.490651192778856</v>
      </c>
      <c r="H44" s="1395"/>
      <c r="I44" s="1395">
        <v>40.239172592113768</v>
      </c>
      <c r="J44" s="1395"/>
      <c r="K44" s="1395">
        <v>38.696955355734346</v>
      </c>
      <c r="L44" s="1395"/>
      <c r="M44" s="1395">
        <v>37.347703842549201</v>
      </c>
      <c r="N44" s="1395"/>
      <c r="O44" s="1211"/>
      <c r="P44" s="1019"/>
    </row>
    <row r="45" spans="1:16" s="1017" customFormat="1" ht="11.25" customHeight="1" x14ac:dyDescent="0.2">
      <c r="A45" s="1014"/>
      <c r="B45" s="1053"/>
      <c r="C45" s="739"/>
      <c r="D45" s="1230" t="s">
        <v>71</v>
      </c>
      <c r="E45" s="1394">
        <v>51.398601398601407</v>
      </c>
      <c r="F45" s="1394"/>
      <c r="G45" s="1394">
        <v>49.714285714285708</v>
      </c>
      <c r="H45" s="1394"/>
      <c r="I45" s="1394">
        <v>49.879518072289159</v>
      </c>
      <c r="J45" s="1394"/>
      <c r="K45" s="1394">
        <v>49.245821443130858</v>
      </c>
      <c r="L45" s="1394"/>
      <c r="M45" s="1394">
        <v>48.682559598494358</v>
      </c>
      <c r="N45" s="1394"/>
      <c r="O45" s="1030"/>
      <c r="P45" s="1014"/>
    </row>
    <row r="46" spans="1:16" s="1021" customFormat="1" ht="11.25" customHeight="1" x14ac:dyDescent="0.2">
      <c r="A46" s="1019"/>
      <c r="B46" s="1057"/>
      <c r="C46" s="736"/>
      <c r="D46" s="1230" t="s">
        <v>158</v>
      </c>
      <c r="E46" s="1394">
        <v>19.502719502719508</v>
      </c>
      <c r="F46" s="1394"/>
      <c r="G46" s="1394">
        <v>17.918367346938773</v>
      </c>
      <c r="H46" s="1394"/>
      <c r="I46" s="1394">
        <v>18.313253012048193</v>
      </c>
      <c r="J46" s="1394"/>
      <c r="K46" s="1394">
        <v>20.50550346514472</v>
      </c>
      <c r="L46" s="1394"/>
      <c r="M46" s="1394">
        <v>18.318695106649937</v>
      </c>
      <c r="N46" s="1394"/>
      <c r="O46" s="1211"/>
      <c r="P46" s="1019"/>
    </row>
    <row r="47" spans="1:16" s="1021" customFormat="1" ht="13.5" customHeight="1" x14ac:dyDescent="0.2">
      <c r="A47" s="1019"/>
      <c r="B47" s="1057"/>
      <c r="C47" s="736" t="s">
        <v>190</v>
      </c>
      <c r="D47" s="742"/>
      <c r="E47" s="1395">
        <v>17.996914013185584</v>
      </c>
      <c r="F47" s="1395"/>
      <c r="G47" s="1395">
        <v>16.038039974210189</v>
      </c>
      <c r="H47" s="1395"/>
      <c r="I47" s="1395">
        <v>15.449256625727214</v>
      </c>
      <c r="J47" s="1395"/>
      <c r="K47" s="1395">
        <v>16.516800757217229</v>
      </c>
      <c r="L47" s="1395"/>
      <c r="M47" s="1395">
        <v>16.494845360824741</v>
      </c>
      <c r="N47" s="1395"/>
      <c r="O47" s="1211"/>
      <c r="P47" s="1019"/>
    </row>
    <row r="48" spans="1:16" s="1017" customFormat="1" ht="11.25" customHeight="1" x14ac:dyDescent="0.2">
      <c r="A48" s="1014"/>
      <c r="B48" s="1053"/>
      <c r="C48" s="739"/>
      <c r="D48" s="1230" t="s">
        <v>71</v>
      </c>
      <c r="E48" s="1394">
        <v>53.858144972720176</v>
      </c>
      <c r="F48" s="1394"/>
      <c r="G48" s="1394">
        <v>46.733668341708544</v>
      </c>
      <c r="H48" s="1394"/>
      <c r="I48" s="1394">
        <v>51.67364016736402</v>
      </c>
      <c r="J48" s="1394"/>
      <c r="K48" s="1394">
        <v>52.913085004775553</v>
      </c>
      <c r="L48" s="1394"/>
      <c r="M48" s="1394">
        <v>50.852272727272727</v>
      </c>
      <c r="N48" s="1394"/>
      <c r="O48" s="1030"/>
      <c r="P48" s="1014"/>
    </row>
    <row r="49" spans="1:16" s="1021" customFormat="1" ht="11.25" customHeight="1" x14ac:dyDescent="0.2">
      <c r="A49" s="1019"/>
      <c r="B49" s="1057"/>
      <c r="C49" s="736"/>
      <c r="D49" s="1230" t="s">
        <v>158</v>
      </c>
      <c r="E49" s="1394">
        <v>16.601714731098983</v>
      </c>
      <c r="F49" s="1394"/>
      <c r="G49" s="1394">
        <v>17.487437185929647</v>
      </c>
      <c r="H49" s="1394"/>
      <c r="I49" s="1394">
        <v>24.058577405857744</v>
      </c>
      <c r="J49" s="1394"/>
      <c r="K49" s="1394">
        <v>24.068767908309454</v>
      </c>
      <c r="L49" s="1394"/>
      <c r="M49" s="1394">
        <v>20.075757575757578</v>
      </c>
      <c r="N49" s="1394"/>
      <c r="O49" s="1211"/>
      <c r="P49" s="1019"/>
    </row>
    <row r="50" spans="1:16" s="1021" customFormat="1" ht="13.5" customHeight="1" x14ac:dyDescent="0.2">
      <c r="A50" s="1019"/>
      <c r="B50" s="1057"/>
      <c r="C50" s="736" t="s">
        <v>59</v>
      </c>
      <c r="D50" s="742"/>
      <c r="E50" s="1395">
        <v>27.703745265815684</v>
      </c>
      <c r="F50" s="1395"/>
      <c r="G50" s="1395">
        <v>28.288201160541586</v>
      </c>
      <c r="H50" s="1395"/>
      <c r="I50" s="1395">
        <v>28.409825468649004</v>
      </c>
      <c r="J50" s="1395"/>
      <c r="K50" s="1395">
        <v>27.638428774254614</v>
      </c>
      <c r="L50" s="1395"/>
      <c r="M50" s="1395">
        <v>29.959387691346457</v>
      </c>
      <c r="N50" s="1395"/>
      <c r="O50" s="1058"/>
      <c r="P50" s="1019"/>
    </row>
    <row r="51" spans="1:16" s="1017" customFormat="1" ht="11.25" customHeight="1" x14ac:dyDescent="0.2">
      <c r="A51" s="1014"/>
      <c r="B51" s="1053"/>
      <c r="C51" s="739"/>
      <c r="D51" s="1230" t="s">
        <v>71</v>
      </c>
      <c r="E51" s="1394">
        <v>50.582278481012665</v>
      </c>
      <c r="F51" s="1394"/>
      <c r="G51" s="1394">
        <v>50.085470085470085</v>
      </c>
      <c r="H51" s="1394"/>
      <c r="I51" s="1394">
        <v>54.835039817974973</v>
      </c>
      <c r="J51" s="1394"/>
      <c r="K51" s="1394">
        <v>47.888127853881286</v>
      </c>
      <c r="L51" s="1394"/>
      <c r="M51" s="1394">
        <v>48.957247132429615</v>
      </c>
      <c r="N51" s="1394"/>
      <c r="O51" s="1025"/>
      <c r="P51" s="1014"/>
    </row>
    <row r="52" spans="1:16" s="1021" customFormat="1" ht="11.25" customHeight="1" x14ac:dyDescent="0.2">
      <c r="A52" s="1019"/>
      <c r="B52" s="1057"/>
      <c r="C52" s="736"/>
      <c r="D52" s="1230" t="s">
        <v>158</v>
      </c>
      <c r="E52" s="1394">
        <v>14.936708860759493</v>
      </c>
      <c r="F52" s="1394"/>
      <c r="G52" s="1394">
        <v>14.415954415954415</v>
      </c>
      <c r="H52" s="1394"/>
      <c r="I52" s="1394">
        <v>16.439135381114902</v>
      </c>
      <c r="J52" s="1394"/>
      <c r="K52" s="1394">
        <v>15.239726027397261</v>
      </c>
      <c r="L52" s="1394"/>
      <c r="M52" s="1394">
        <v>15.432742440041711</v>
      </c>
      <c r="N52" s="1394"/>
      <c r="O52" s="1058"/>
      <c r="P52" s="1019"/>
    </row>
    <row r="53" spans="1:16" s="1021" customFormat="1" ht="13.5" customHeight="1" x14ac:dyDescent="0.2">
      <c r="A53" s="1019"/>
      <c r="B53" s="1057"/>
      <c r="C53" s="736" t="s">
        <v>192</v>
      </c>
      <c r="D53" s="742"/>
      <c r="E53" s="1395">
        <v>7.6448309720858463</v>
      </c>
      <c r="F53" s="1395"/>
      <c r="G53" s="1395">
        <v>7.1727917472598328</v>
      </c>
      <c r="H53" s="1395"/>
      <c r="I53" s="1395">
        <v>6.6257272139625085</v>
      </c>
      <c r="J53" s="1395"/>
      <c r="K53" s="1395">
        <v>7.272440448020193</v>
      </c>
      <c r="L53" s="1395"/>
      <c r="M53" s="1395">
        <v>6.7322711652608556</v>
      </c>
      <c r="N53" s="1395"/>
      <c r="O53" s="1058"/>
      <c r="P53" s="1019"/>
    </row>
    <row r="54" spans="1:16" s="1017" customFormat="1" ht="11.25" customHeight="1" x14ac:dyDescent="0.2">
      <c r="A54" s="1014"/>
      <c r="B54" s="1059"/>
      <c r="C54" s="739"/>
      <c r="D54" s="1230" t="s">
        <v>71</v>
      </c>
      <c r="E54" s="1394">
        <v>54.311926605504588</v>
      </c>
      <c r="F54" s="1394"/>
      <c r="G54" s="1394">
        <v>51.460674157303366</v>
      </c>
      <c r="H54" s="1394"/>
      <c r="I54" s="1394">
        <v>45.853658536585371</v>
      </c>
      <c r="J54" s="1394"/>
      <c r="K54" s="1394">
        <v>52.494577006507591</v>
      </c>
      <c r="L54" s="1394"/>
      <c r="M54" s="1394">
        <v>50.11600928074246</v>
      </c>
      <c r="N54" s="1394"/>
      <c r="O54" s="1025"/>
      <c r="P54" s="1014"/>
    </row>
    <row r="55" spans="1:16" s="1021" customFormat="1" ht="11.25" customHeight="1" x14ac:dyDescent="0.2">
      <c r="A55" s="1019"/>
      <c r="B55" s="1057"/>
      <c r="C55" s="736"/>
      <c r="D55" s="1230" t="s">
        <v>158</v>
      </c>
      <c r="E55" s="1394">
        <v>17.431192660550458</v>
      </c>
      <c r="F55" s="1394"/>
      <c r="G55" s="1394">
        <v>15.056179775280897</v>
      </c>
      <c r="H55" s="1394"/>
      <c r="I55" s="1394">
        <v>19.756097560975608</v>
      </c>
      <c r="J55" s="1394"/>
      <c r="K55" s="1394">
        <v>18.655097613882862</v>
      </c>
      <c r="L55" s="1394"/>
      <c r="M55" s="1394">
        <v>16.009280742459396</v>
      </c>
      <c r="N55" s="1394"/>
      <c r="O55" s="1058"/>
      <c r="P55" s="1019"/>
    </row>
    <row r="56" spans="1:16" s="1021" customFormat="1" ht="13.5" customHeight="1" x14ac:dyDescent="0.2">
      <c r="A56" s="1019"/>
      <c r="B56" s="1057"/>
      <c r="C56" s="736" t="s">
        <v>193</v>
      </c>
      <c r="D56" s="742"/>
      <c r="E56" s="1395">
        <v>5.0357693926216864</v>
      </c>
      <c r="F56" s="1395"/>
      <c r="G56" s="1395">
        <v>3.9007092198581561</v>
      </c>
      <c r="H56" s="1395"/>
      <c r="I56" s="1395">
        <v>3.7007110536522303</v>
      </c>
      <c r="J56" s="1395"/>
      <c r="K56" s="1395">
        <v>4.4328758479255406</v>
      </c>
      <c r="L56" s="1395"/>
      <c r="M56" s="1395">
        <v>4.1705716963448918</v>
      </c>
      <c r="N56" s="1395"/>
      <c r="O56" s="1058"/>
      <c r="P56" s="1019"/>
    </row>
    <row r="57" spans="1:16" s="1017" customFormat="1" ht="11.25" customHeight="1" x14ac:dyDescent="0.2">
      <c r="A57" s="1014"/>
      <c r="B57" s="1059"/>
      <c r="C57" s="739"/>
      <c r="D57" s="1230" t="s">
        <v>71</v>
      </c>
      <c r="E57" s="1394">
        <v>49.303621169916433</v>
      </c>
      <c r="F57" s="1394"/>
      <c r="G57" s="1394">
        <v>41.32231404958678</v>
      </c>
      <c r="H57" s="1394"/>
      <c r="I57" s="1394">
        <v>43.668122270742359</v>
      </c>
      <c r="J57" s="1394"/>
      <c r="K57" s="1394">
        <v>46.263345195729535</v>
      </c>
      <c r="L57" s="1394"/>
      <c r="M57" s="1394">
        <v>46.441947565543074</v>
      </c>
      <c r="N57" s="1394"/>
      <c r="O57" s="1025"/>
      <c r="P57" s="1014"/>
    </row>
    <row r="58" spans="1:16" s="1021" customFormat="1" ht="11.25" customHeight="1" x14ac:dyDescent="0.2">
      <c r="A58" s="1019"/>
      <c r="B58" s="1057"/>
      <c r="C58" s="736"/>
      <c r="D58" s="1230" t="s">
        <v>158</v>
      </c>
      <c r="E58" s="1394">
        <v>20.891364902506965</v>
      </c>
      <c r="F58" s="1394"/>
      <c r="G58" s="1394">
        <v>17.355371900826448</v>
      </c>
      <c r="H58" s="1394"/>
      <c r="I58" s="1394">
        <v>18.340611353711793</v>
      </c>
      <c r="J58" s="1394"/>
      <c r="K58" s="1394">
        <v>12.455516014234874</v>
      </c>
      <c r="L58" s="1394"/>
      <c r="M58" s="1394">
        <v>16.479400749063672</v>
      </c>
      <c r="N58" s="1394"/>
      <c r="O58" s="1058"/>
      <c r="P58" s="1019"/>
    </row>
    <row r="59" spans="1:16" s="1021" customFormat="1" ht="13.5" customHeight="1" x14ac:dyDescent="0.2">
      <c r="A59" s="1019"/>
      <c r="B59" s="1057"/>
      <c r="C59" s="736" t="s">
        <v>131</v>
      </c>
      <c r="D59" s="742"/>
      <c r="E59" s="1395">
        <v>2.5669799410857062</v>
      </c>
      <c r="F59" s="1395"/>
      <c r="G59" s="1395">
        <v>2.2243713733075436</v>
      </c>
      <c r="H59" s="1395"/>
      <c r="I59" s="1395">
        <v>2.4240465416936008</v>
      </c>
      <c r="J59" s="1395"/>
      <c r="K59" s="1395">
        <v>2.4136299100804544</v>
      </c>
      <c r="L59" s="1395"/>
      <c r="M59" s="1395">
        <v>2.3430178069353325</v>
      </c>
      <c r="N59" s="1395"/>
      <c r="O59" s="1058"/>
      <c r="P59" s="1019"/>
    </row>
    <row r="60" spans="1:16" s="1017" customFormat="1" ht="11.25" customHeight="1" x14ac:dyDescent="0.2">
      <c r="A60" s="1014"/>
      <c r="B60" s="1059"/>
      <c r="C60" s="739"/>
      <c r="D60" s="1230" t="s">
        <v>71</v>
      </c>
      <c r="E60" s="1394">
        <v>40.437158469945359</v>
      </c>
      <c r="F60" s="1394"/>
      <c r="G60" s="1394">
        <v>34.057971014492757</v>
      </c>
      <c r="H60" s="1394"/>
      <c r="I60" s="1394">
        <v>35.333333333333336</v>
      </c>
      <c r="J60" s="1394"/>
      <c r="K60" s="1394">
        <v>39.869281045751634</v>
      </c>
      <c r="L60" s="1394"/>
      <c r="M60" s="1394">
        <v>46</v>
      </c>
      <c r="N60" s="1394"/>
      <c r="O60" s="1025"/>
      <c r="P60" s="1014"/>
    </row>
    <row r="61" spans="1:16" s="1021" customFormat="1" ht="11.25" customHeight="1" x14ac:dyDescent="0.2">
      <c r="A61" s="1019"/>
      <c r="B61" s="1057"/>
      <c r="C61" s="736"/>
      <c r="D61" s="1230" t="s">
        <v>158</v>
      </c>
      <c r="E61" s="1394">
        <v>24.043715846994537</v>
      </c>
      <c r="F61" s="1394"/>
      <c r="G61" s="1394">
        <v>24.637681159420289</v>
      </c>
      <c r="H61" s="1394"/>
      <c r="I61" s="1394">
        <v>24.666666666666668</v>
      </c>
      <c r="J61" s="1394"/>
      <c r="K61" s="1394">
        <v>27.450980392156865</v>
      </c>
      <c r="L61" s="1394"/>
      <c r="M61" s="1394">
        <v>26</v>
      </c>
      <c r="N61" s="1394"/>
      <c r="O61" s="1058"/>
      <c r="P61" s="1019"/>
    </row>
    <row r="62" spans="1:16" ht="13.5" customHeight="1" x14ac:dyDescent="0.2">
      <c r="A62" s="994"/>
      <c r="B62" s="1057"/>
      <c r="C62" s="736" t="s">
        <v>132</v>
      </c>
      <c r="D62" s="742"/>
      <c r="E62" s="1395">
        <v>2.9457146864917942</v>
      </c>
      <c r="F62" s="1395"/>
      <c r="G62" s="1395">
        <v>2.8852353320438429</v>
      </c>
      <c r="H62" s="1395"/>
      <c r="I62" s="1395">
        <v>3.1512605042016806</v>
      </c>
      <c r="J62" s="1395"/>
      <c r="K62" s="1395">
        <v>3.0288689067676291</v>
      </c>
      <c r="L62" s="1395"/>
      <c r="M62" s="1395">
        <v>2.9522024367385189</v>
      </c>
      <c r="N62" s="1395"/>
      <c r="O62" s="1045"/>
      <c r="P62" s="994"/>
    </row>
    <row r="63" spans="1:16" s="1017" customFormat="1" ht="11.25" customHeight="1" x14ac:dyDescent="0.2">
      <c r="A63" s="1014"/>
      <c r="B63" s="1059"/>
      <c r="C63" s="739"/>
      <c r="D63" s="1230" t="s">
        <v>71</v>
      </c>
      <c r="E63" s="1394">
        <v>48.095238095238088</v>
      </c>
      <c r="F63" s="1394"/>
      <c r="G63" s="1394">
        <v>43.575418994413411</v>
      </c>
      <c r="H63" s="1394"/>
      <c r="I63" s="1394">
        <v>48.205128205128204</v>
      </c>
      <c r="J63" s="1394"/>
      <c r="K63" s="1394">
        <v>48.437500000000007</v>
      </c>
      <c r="L63" s="1394"/>
      <c r="M63" s="1394">
        <v>48.148148148148152</v>
      </c>
      <c r="N63" s="1394"/>
      <c r="O63" s="1025"/>
      <c r="P63" s="1014"/>
    </row>
    <row r="64" spans="1:16" ht="11.25" customHeight="1" x14ac:dyDescent="0.2">
      <c r="A64" s="994"/>
      <c r="B64" s="1057"/>
      <c r="C64" s="736"/>
      <c r="D64" s="1230" t="s">
        <v>158</v>
      </c>
      <c r="E64" s="1394">
        <v>21.904761904761902</v>
      </c>
      <c r="F64" s="1394"/>
      <c r="G64" s="1394">
        <v>21.229050279329609</v>
      </c>
      <c r="H64" s="1394"/>
      <c r="I64" s="1394">
        <v>24.102564102564102</v>
      </c>
      <c r="J64" s="1394"/>
      <c r="K64" s="1394">
        <v>19.791666666666664</v>
      </c>
      <c r="L64" s="1394"/>
      <c r="M64" s="1394">
        <v>20.105820105820108</v>
      </c>
      <c r="N64" s="1394"/>
      <c r="O64" s="1045"/>
      <c r="P64" s="994"/>
    </row>
    <row r="65" spans="1:16" s="812" customFormat="1" ht="12" customHeight="1" x14ac:dyDescent="0.2">
      <c r="A65" s="842"/>
      <c r="B65" s="843"/>
      <c r="C65" s="844" t="s">
        <v>428</v>
      </c>
      <c r="D65" s="845"/>
      <c r="E65" s="846"/>
      <c r="F65" s="993"/>
      <c r="G65" s="846"/>
      <c r="H65" s="993"/>
      <c r="I65" s="846"/>
      <c r="J65" s="993"/>
      <c r="K65" s="846"/>
      <c r="L65" s="993"/>
      <c r="M65" s="846"/>
      <c r="N65" s="993"/>
      <c r="O65" s="847"/>
      <c r="P65" s="838"/>
    </row>
    <row r="66" spans="1:16" s="1062" customFormat="1" ht="13.5" customHeight="1" x14ac:dyDescent="0.2">
      <c r="A66" s="1060"/>
      <c r="B66" s="1057"/>
      <c r="C66" s="1028" t="s">
        <v>409</v>
      </c>
      <c r="D66" s="739"/>
      <c r="E66" s="1396" t="s">
        <v>88</v>
      </c>
      <c r="F66" s="1396"/>
      <c r="G66" s="1396"/>
      <c r="H66" s="1396"/>
      <c r="I66" s="1396"/>
      <c r="J66" s="1396"/>
      <c r="K66" s="1396"/>
      <c r="L66" s="1396"/>
      <c r="M66" s="1396"/>
      <c r="N66" s="1396"/>
      <c r="O66" s="1061"/>
      <c r="P66" s="1060"/>
    </row>
    <row r="67" spans="1:16" ht="13.5" customHeight="1" x14ac:dyDescent="0.2">
      <c r="A67" s="994"/>
      <c r="B67" s="1063">
        <v>8</v>
      </c>
      <c r="C67" s="1365">
        <v>42552</v>
      </c>
      <c r="D67" s="1365"/>
      <c r="E67" s="982"/>
      <c r="F67" s="982"/>
      <c r="G67" s="982"/>
      <c r="H67" s="982"/>
      <c r="I67" s="982"/>
      <c r="J67" s="982"/>
      <c r="K67" s="982"/>
      <c r="L67" s="982"/>
      <c r="M67" s="982"/>
      <c r="N67" s="982"/>
      <c r="O67" s="1064"/>
      <c r="P67" s="994"/>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5" customWidth="1"/>
    <col min="2" max="2" width="2.5703125" style="135" customWidth="1"/>
    <col min="3" max="3" width="1" style="135" customWidth="1"/>
    <col min="4" max="4" width="24.7109375" style="135" customWidth="1"/>
    <col min="5" max="17" width="5.42578125" style="135" customWidth="1"/>
    <col min="18" max="18" width="2.5703125" style="135" customWidth="1"/>
    <col min="19" max="19" width="1" style="135" customWidth="1"/>
    <col min="20" max="16384" width="9.140625" style="135"/>
  </cols>
  <sheetData>
    <row r="1" spans="1:19" ht="13.5" customHeight="1" x14ac:dyDescent="0.2">
      <c r="A1" s="134"/>
      <c r="B1" s="1406" t="s">
        <v>410</v>
      </c>
      <c r="C1" s="1406"/>
      <c r="D1" s="1406"/>
      <c r="E1" s="136"/>
      <c r="F1" s="136"/>
      <c r="G1" s="136"/>
      <c r="H1" s="136"/>
      <c r="I1" s="136"/>
      <c r="J1" s="136"/>
      <c r="K1" s="136"/>
      <c r="L1" s="136"/>
      <c r="M1" s="136"/>
      <c r="N1" s="136"/>
      <c r="O1" s="136"/>
      <c r="P1" s="136"/>
      <c r="Q1" s="136"/>
      <c r="R1" s="136"/>
      <c r="S1" s="134"/>
    </row>
    <row r="2" spans="1:19" ht="6" customHeight="1" x14ac:dyDescent="0.2">
      <c r="A2" s="134"/>
      <c r="B2" s="573"/>
      <c r="C2" s="573"/>
      <c r="D2" s="573"/>
      <c r="E2" s="228"/>
      <c r="F2" s="228"/>
      <c r="G2" s="228"/>
      <c r="H2" s="228"/>
      <c r="I2" s="228"/>
      <c r="J2" s="228"/>
      <c r="K2" s="228"/>
      <c r="L2" s="228"/>
      <c r="M2" s="228"/>
      <c r="N2" s="228"/>
      <c r="O2" s="228"/>
      <c r="P2" s="228"/>
      <c r="Q2" s="228"/>
      <c r="R2" s="229"/>
      <c r="S2" s="136"/>
    </row>
    <row r="3" spans="1:19" ht="10.5" customHeight="1" thickBot="1" x14ac:dyDescent="0.25">
      <c r="A3" s="134"/>
      <c r="B3" s="136"/>
      <c r="C3" s="136"/>
      <c r="D3" s="136"/>
      <c r="E3" s="544"/>
      <c r="F3" s="544"/>
      <c r="G3" s="136"/>
      <c r="H3" s="136"/>
      <c r="I3" s="136"/>
      <c r="J3" s="136"/>
      <c r="K3" s="136"/>
      <c r="L3" s="136"/>
      <c r="M3" s="136"/>
      <c r="N3" s="136"/>
      <c r="O3" s="136"/>
      <c r="P3" s="544"/>
      <c r="Q3" s="544" t="s">
        <v>70</v>
      </c>
      <c r="R3" s="230"/>
      <c r="S3" s="136"/>
    </row>
    <row r="4" spans="1:19" ht="13.5" customHeight="1" thickBot="1" x14ac:dyDescent="0.25">
      <c r="A4" s="134"/>
      <c r="B4" s="136"/>
      <c r="C4" s="393" t="s">
        <v>411</v>
      </c>
      <c r="D4" s="397"/>
      <c r="E4" s="398"/>
      <c r="F4" s="398"/>
      <c r="G4" s="398"/>
      <c r="H4" s="398"/>
      <c r="I4" s="398"/>
      <c r="J4" s="398"/>
      <c r="K4" s="398"/>
      <c r="L4" s="398"/>
      <c r="M4" s="398"/>
      <c r="N4" s="398"/>
      <c r="O4" s="398"/>
      <c r="P4" s="398"/>
      <c r="Q4" s="399"/>
      <c r="R4" s="230"/>
      <c r="S4" s="136"/>
    </row>
    <row r="5" spans="1:19" ht="12" customHeight="1" x14ac:dyDescent="0.2">
      <c r="A5" s="134"/>
      <c r="B5" s="136"/>
      <c r="C5" s="893" t="s">
        <v>78</v>
      </c>
      <c r="D5" s="893"/>
      <c r="E5" s="183"/>
      <c r="F5" s="183"/>
      <c r="G5" s="183"/>
      <c r="H5" s="183"/>
      <c r="I5" s="183"/>
      <c r="J5" s="183"/>
      <c r="K5" s="183"/>
      <c r="L5" s="183"/>
      <c r="M5" s="183"/>
      <c r="N5" s="183"/>
      <c r="O5" s="183"/>
      <c r="P5" s="183"/>
      <c r="Q5" s="183"/>
      <c r="R5" s="230"/>
      <c r="S5" s="136"/>
    </row>
    <row r="6" spans="1:19" s="95" customFormat="1" ht="13.5" customHeight="1" x14ac:dyDescent="0.2">
      <c r="A6" s="162"/>
      <c r="B6" s="171"/>
      <c r="C6" s="1403" t="s">
        <v>128</v>
      </c>
      <c r="D6" s="1404"/>
      <c r="E6" s="1404"/>
      <c r="F6" s="1404"/>
      <c r="G6" s="1404"/>
      <c r="H6" s="1404"/>
      <c r="I6" s="1404"/>
      <c r="J6" s="1404"/>
      <c r="K6" s="1404"/>
      <c r="L6" s="1404"/>
      <c r="M6" s="1404"/>
      <c r="N6" s="1404"/>
      <c r="O6" s="1404"/>
      <c r="P6" s="1404"/>
      <c r="Q6" s="1405"/>
      <c r="R6" s="230"/>
      <c r="S6" s="2"/>
    </row>
    <row r="7" spans="1:19" s="95" customFormat="1" ht="3.75" customHeight="1" x14ac:dyDescent="0.2">
      <c r="A7" s="162"/>
      <c r="B7" s="171"/>
      <c r="C7" s="894"/>
      <c r="D7" s="894"/>
      <c r="E7" s="895"/>
      <c r="F7" s="895"/>
      <c r="G7" s="895"/>
      <c r="H7" s="895"/>
      <c r="I7" s="895"/>
      <c r="J7" s="895"/>
      <c r="K7" s="895"/>
      <c r="L7" s="895"/>
      <c r="M7" s="895"/>
      <c r="N7" s="895"/>
      <c r="O7" s="895"/>
      <c r="P7" s="895"/>
      <c r="Q7" s="895"/>
      <c r="R7" s="230"/>
      <c r="S7" s="2"/>
    </row>
    <row r="8" spans="1:19" s="95" customFormat="1" ht="13.5" customHeight="1" x14ac:dyDescent="0.2">
      <c r="A8" s="162"/>
      <c r="B8" s="171"/>
      <c r="C8" s="895"/>
      <c r="D8" s="895"/>
      <c r="E8" s="1407">
        <v>2015</v>
      </c>
      <c r="F8" s="1407"/>
      <c r="G8" s="1407"/>
      <c r="H8" s="1407"/>
      <c r="I8" s="1407"/>
      <c r="J8" s="1407"/>
      <c r="K8" s="1407"/>
      <c r="L8" s="1407"/>
      <c r="M8" s="1408">
        <v>2016</v>
      </c>
      <c r="N8" s="1408"/>
      <c r="O8" s="1408"/>
      <c r="P8" s="1408"/>
      <c r="Q8" s="1408"/>
      <c r="R8" s="230"/>
      <c r="S8" s="2"/>
    </row>
    <row r="9" spans="1:19" ht="12.75" customHeight="1" x14ac:dyDescent="0.2">
      <c r="A9" s="134"/>
      <c r="B9" s="136"/>
      <c r="C9" s="1398"/>
      <c r="D9" s="1398"/>
      <c r="E9" s="692" t="s">
        <v>100</v>
      </c>
      <c r="F9" s="692" t="s">
        <v>99</v>
      </c>
      <c r="G9" s="692" t="s">
        <v>98</v>
      </c>
      <c r="H9" s="692" t="s">
        <v>97</v>
      </c>
      <c r="I9" s="692" t="s">
        <v>96</v>
      </c>
      <c r="J9" s="692" t="s">
        <v>95</v>
      </c>
      <c r="K9" s="692" t="s">
        <v>94</v>
      </c>
      <c r="L9" s="692" t="s">
        <v>93</v>
      </c>
      <c r="M9" s="692" t="s">
        <v>104</v>
      </c>
      <c r="N9" s="692" t="s">
        <v>103</v>
      </c>
      <c r="O9" s="692" t="s">
        <v>102</v>
      </c>
      <c r="P9" s="692" t="s">
        <v>101</v>
      </c>
      <c r="Q9" s="692" t="s">
        <v>100</v>
      </c>
      <c r="R9" s="230"/>
      <c r="S9" s="136"/>
    </row>
    <row r="10" spans="1:19" ht="3.75" customHeight="1" x14ac:dyDescent="0.2">
      <c r="A10" s="134"/>
      <c r="B10" s="136"/>
      <c r="C10" s="853"/>
      <c r="D10" s="853"/>
      <c r="E10" s="851"/>
      <c r="F10" s="851"/>
      <c r="G10" s="851"/>
      <c r="H10" s="851"/>
      <c r="I10" s="851"/>
      <c r="J10" s="851"/>
      <c r="K10" s="851"/>
      <c r="L10" s="851"/>
      <c r="M10" s="851"/>
      <c r="N10" s="851"/>
      <c r="O10" s="851"/>
      <c r="P10" s="851"/>
      <c r="Q10" s="851"/>
      <c r="R10" s="230"/>
      <c r="S10" s="136"/>
    </row>
    <row r="11" spans="1:19" ht="13.5" customHeight="1" x14ac:dyDescent="0.2">
      <c r="A11" s="134"/>
      <c r="B11" s="136"/>
      <c r="C11" s="1401" t="s">
        <v>394</v>
      </c>
      <c r="D11" s="1402"/>
      <c r="E11" s="852"/>
      <c r="F11" s="852"/>
      <c r="G11" s="852"/>
      <c r="H11" s="852"/>
      <c r="I11" s="852"/>
      <c r="J11" s="852"/>
      <c r="K11" s="852"/>
      <c r="L11" s="852"/>
      <c r="M11" s="852"/>
      <c r="N11" s="852"/>
      <c r="O11" s="852"/>
      <c r="P11" s="852"/>
      <c r="Q11" s="852"/>
      <c r="R11" s="230"/>
      <c r="S11" s="136"/>
    </row>
    <row r="12" spans="1:19" s="170" customFormat="1" ht="13.5" customHeight="1" x14ac:dyDescent="0.2">
      <c r="A12" s="162"/>
      <c r="B12" s="171"/>
      <c r="D12" s="899" t="s">
        <v>68</v>
      </c>
      <c r="E12" s="854">
        <v>95</v>
      </c>
      <c r="F12" s="854">
        <v>80</v>
      </c>
      <c r="G12" s="854">
        <v>71</v>
      </c>
      <c r="H12" s="854">
        <v>77</v>
      </c>
      <c r="I12" s="854">
        <v>75</v>
      </c>
      <c r="J12" s="854">
        <v>82</v>
      </c>
      <c r="K12" s="854">
        <v>89</v>
      </c>
      <c r="L12" s="854">
        <v>82</v>
      </c>
      <c r="M12" s="854">
        <v>99</v>
      </c>
      <c r="N12" s="854">
        <v>90</v>
      </c>
      <c r="O12" s="854">
        <v>84</v>
      </c>
      <c r="P12" s="854">
        <v>70</v>
      </c>
      <c r="Q12" s="854">
        <v>72</v>
      </c>
      <c r="R12" s="230"/>
      <c r="S12" s="136"/>
    </row>
    <row r="13" spans="1:19" s="159" customFormat="1" ht="18.75" customHeight="1" x14ac:dyDescent="0.2">
      <c r="A13" s="162"/>
      <c r="B13" s="171"/>
      <c r="C13" s="572"/>
      <c r="D13" s="231"/>
      <c r="E13" s="164"/>
      <c r="F13" s="164"/>
      <c r="G13" s="164"/>
      <c r="H13" s="164"/>
      <c r="I13" s="164"/>
      <c r="J13" s="164"/>
      <c r="K13" s="164"/>
      <c r="L13" s="164"/>
      <c r="M13" s="164"/>
      <c r="N13" s="164"/>
      <c r="O13" s="164"/>
      <c r="P13" s="164"/>
      <c r="Q13" s="164"/>
      <c r="R13" s="230"/>
      <c r="S13" s="136"/>
    </row>
    <row r="14" spans="1:19" s="159" customFormat="1" ht="13.5" customHeight="1" x14ac:dyDescent="0.2">
      <c r="A14" s="162"/>
      <c r="B14" s="171"/>
      <c r="C14" s="1401" t="s">
        <v>146</v>
      </c>
      <c r="D14" s="1402"/>
      <c r="E14" s="164"/>
      <c r="F14" s="164"/>
      <c r="G14" s="164"/>
      <c r="H14" s="164"/>
      <c r="I14" s="164"/>
      <c r="J14" s="164"/>
      <c r="K14" s="164"/>
      <c r="L14" s="164"/>
      <c r="M14" s="164"/>
      <c r="N14" s="164"/>
      <c r="O14" s="164"/>
      <c r="P14" s="164"/>
      <c r="Q14" s="164"/>
      <c r="R14" s="230"/>
      <c r="S14" s="136"/>
    </row>
    <row r="15" spans="1:19" s="166" customFormat="1" ht="13.5" customHeight="1" x14ac:dyDescent="0.2">
      <c r="A15" s="162"/>
      <c r="B15" s="171"/>
      <c r="D15" s="899" t="s">
        <v>68</v>
      </c>
      <c r="E15" s="887">
        <v>1089</v>
      </c>
      <c r="F15" s="887">
        <v>554</v>
      </c>
      <c r="G15" s="887">
        <v>491</v>
      </c>
      <c r="H15" s="887">
        <v>423</v>
      </c>
      <c r="I15" s="887">
        <v>800</v>
      </c>
      <c r="J15" s="887">
        <v>1171</v>
      </c>
      <c r="K15" s="887">
        <v>1614</v>
      </c>
      <c r="L15" s="887">
        <v>1428</v>
      </c>
      <c r="M15" s="887">
        <v>1549</v>
      </c>
      <c r="N15" s="887">
        <v>1313</v>
      </c>
      <c r="O15" s="887">
        <v>1226</v>
      </c>
      <c r="P15" s="887">
        <v>885</v>
      </c>
      <c r="Q15" s="887">
        <v>1135</v>
      </c>
      <c r="R15" s="233"/>
      <c r="S15" s="160"/>
    </row>
    <row r="16" spans="1:19" s="140" customFormat="1" ht="26.25" customHeight="1" x14ac:dyDescent="0.2">
      <c r="A16" s="914"/>
      <c r="B16" s="139"/>
      <c r="C16" s="915"/>
      <c r="D16" s="916" t="s">
        <v>603</v>
      </c>
      <c r="E16" s="917">
        <v>854</v>
      </c>
      <c r="F16" s="917">
        <v>354</v>
      </c>
      <c r="G16" s="917">
        <v>324</v>
      </c>
      <c r="H16" s="917">
        <v>259</v>
      </c>
      <c r="I16" s="917">
        <v>630</v>
      </c>
      <c r="J16" s="917">
        <v>948</v>
      </c>
      <c r="K16" s="917">
        <v>1040</v>
      </c>
      <c r="L16" s="917">
        <v>851</v>
      </c>
      <c r="M16" s="917">
        <v>957</v>
      </c>
      <c r="N16" s="917">
        <v>820</v>
      </c>
      <c r="O16" s="917">
        <v>673</v>
      </c>
      <c r="P16" s="917">
        <v>514</v>
      </c>
      <c r="Q16" s="917">
        <v>533</v>
      </c>
      <c r="R16" s="912"/>
      <c r="S16" s="139"/>
    </row>
    <row r="17" spans="1:19" s="159" customFormat="1" ht="18.75" customHeight="1" x14ac:dyDescent="0.2">
      <c r="A17" s="162"/>
      <c r="B17" s="158"/>
      <c r="C17" s="572" t="s">
        <v>237</v>
      </c>
      <c r="D17" s="918" t="s">
        <v>604</v>
      </c>
      <c r="E17" s="908">
        <v>235</v>
      </c>
      <c r="F17" s="908">
        <v>200</v>
      </c>
      <c r="G17" s="908">
        <v>167</v>
      </c>
      <c r="H17" s="908">
        <v>164</v>
      </c>
      <c r="I17" s="908">
        <v>170</v>
      </c>
      <c r="J17" s="908">
        <v>223</v>
      </c>
      <c r="K17" s="908">
        <v>574</v>
      </c>
      <c r="L17" s="908">
        <v>577</v>
      </c>
      <c r="M17" s="908">
        <v>592</v>
      </c>
      <c r="N17" s="908">
        <v>493</v>
      </c>
      <c r="O17" s="908">
        <v>553</v>
      </c>
      <c r="P17" s="908">
        <v>371</v>
      </c>
      <c r="Q17" s="908">
        <v>602</v>
      </c>
      <c r="R17" s="230"/>
      <c r="S17" s="136"/>
    </row>
    <row r="18" spans="1:19" s="159" customFormat="1" x14ac:dyDescent="0.2">
      <c r="A18" s="162"/>
      <c r="B18" s="158"/>
      <c r="C18" s="572"/>
      <c r="D18" s="234"/>
      <c r="E18" s="164"/>
      <c r="F18" s="164"/>
      <c r="G18" s="164"/>
      <c r="H18" s="164"/>
      <c r="I18" s="164"/>
      <c r="J18" s="164"/>
      <c r="K18" s="164"/>
      <c r="L18" s="164"/>
      <c r="M18" s="164"/>
      <c r="N18" s="164"/>
      <c r="O18" s="164"/>
      <c r="P18" s="164"/>
      <c r="Q18" s="164"/>
      <c r="R18" s="230"/>
      <c r="S18" s="136"/>
    </row>
    <row r="19" spans="1:19" s="159" customFormat="1" ht="13.5" customHeight="1" x14ac:dyDescent="0.2">
      <c r="A19" s="162"/>
      <c r="B19" s="158"/>
      <c r="C19" s="572"/>
      <c r="D19" s="234"/>
      <c r="E19" s="154"/>
      <c r="F19" s="154"/>
      <c r="G19" s="154"/>
      <c r="H19" s="154"/>
      <c r="I19" s="154"/>
      <c r="J19" s="154"/>
      <c r="K19" s="154"/>
      <c r="L19" s="154"/>
      <c r="M19" s="154"/>
      <c r="N19" s="154"/>
      <c r="O19" s="154"/>
      <c r="P19" s="154"/>
      <c r="Q19" s="154"/>
      <c r="R19" s="230"/>
      <c r="S19" s="136"/>
    </row>
    <row r="20" spans="1:19" s="159" customFormat="1" ht="13.5" customHeight="1" x14ac:dyDescent="0.2">
      <c r="A20" s="162"/>
      <c r="B20" s="158"/>
      <c r="C20" s="572"/>
      <c r="D20" s="481"/>
      <c r="E20" s="165"/>
      <c r="F20" s="165"/>
      <c r="G20" s="165"/>
      <c r="H20" s="165"/>
      <c r="I20" s="165"/>
      <c r="J20" s="165"/>
      <c r="K20" s="165"/>
      <c r="L20" s="165"/>
      <c r="M20" s="165"/>
      <c r="N20" s="165"/>
      <c r="O20" s="165"/>
      <c r="P20" s="165"/>
      <c r="Q20" s="165"/>
      <c r="R20" s="230"/>
      <c r="S20" s="136"/>
    </row>
    <row r="21" spans="1:19" s="159" customFormat="1" ht="13.5" customHeight="1" x14ac:dyDescent="0.2">
      <c r="A21" s="162"/>
      <c r="B21" s="158"/>
      <c r="C21" s="572"/>
      <c r="D21" s="481"/>
      <c r="E21" s="165"/>
      <c r="F21" s="165"/>
      <c r="G21" s="165"/>
      <c r="H21" s="165"/>
      <c r="I21" s="165"/>
      <c r="J21" s="165"/>
      <c r="K21" s="165"/>
      <c r="L21" s="165"/>
      <c r="M21" s="165"/>
      <c r="N21" s="165"/>
      <c r="O21" s="165"/>
      <c r="P21" s="165"/>
      <c r="Q21" s="165"/>
      <c r="R21" s="230"/>
      <c r="S21" s="136"/>
    </row>
    <row r="22" spans="1:19" s="159" customFormat="1" ht="13.5" customHeight="1" x14ac:dyDescent="0.2">
      <c r="A22" s="157"/>
      <c r="B22" s="158"/>
      <c r="C22" s="572"/>
      <c r="D22" s="481"/>
      <c r="E22" s="165"/>
      <c r="F22" s="165"/>
      <c r="G22" s="165"/>
      <c r="H22" s="165"/>
      <c r="I22" s="165"/>
      <c r="J22" s="165"/>
      <c r="K22" s="165"/>
      <c r="L22" s="165"/>
      <c r="M22" s="165"/>
      <c r="N22" s="165"/>
      <c r="O22" s="165"/>
      <c r="P22" s="165"/>
      <c r="Q22" s="165"/>
      <c r="R22" s="230"/>
      <c r="S22" s="136"/>
    </row>
    <row r="23" spans="1:19" s="159" customFormat="1" ht="13.5" customHeight="1" x14ac:dyDescent="0.2">
      <c r="A23" s="157"/>
      <c r="B23" s="158"/>
      <c r="C23" s="572"/>
      <c r="D23" s="481"/>
      <c r="E23" s="165"/>
      <c r="F23" s="165"/>
      <c r="G23" s="165"/>
      <c r="H23" s="165"/>
      <c r="I23" s="165"/>
      <c r="J23" s="165"/>
      <c r="K23" s="165"/>
      <c r="L23" s="165"/>
      <c r="M23" s="165"/>
      <c r="N23" s="165"/>
      <c r="O23" s="165"/>
      <c r="P23" s="165"/>
      <c r="Q23" s="165"/>
      <c r="R23" s="230"/>
      <c r="S23" s="136"/>
    </row>
    <row r="24" spans="1:19" s="159" customFormat="1" ht="13.5" customHeight="1" x14ac:dyDescent="0.2">
      <c r="A24" s="157"/>
      <c r="B24" s="158"/>
      <c r="C24" s="572"/>
      <c r="D24" s="481"/>
      <c r="E24" s="165"/>
      <c r="F24" s="165"/>
      <c r="G24" s="165"/>
      <c r="H24" s="165"/>
      <c r="I24" s="165"/>
      <c r="J24" s="165"/>
      <c r="K24" s="165"/>
      <c r="L24" s="165"/>
      <c r="M24" s="165"/>
      <c r="N24" s="165"/>
      <c r="O24" s="165"/>
      <c r="P24" s="165"/>
      <c r="Q24" s="165"/>
      <c r="R24" s="230"/>
      <c r="S24" s="136"/>
    </row>
    <row r="25" spans="1:19" s="159" customFormat="1" ht="13.5" customHeight="1" x14ac:dyDescent="0.2">
      <c r="A25" s="157"/>
      <c r="B25" s="158"/>
      <c r="C25" s="572"/>
      <c r="D25" s="481"/>
      <c r="E25" s="165"/>
      <c r="F25" s="165"/>
      <c r="G25" s="165"/>
      <c r="H25" s="165"/>
      <c r="I25" s="165"/>
      <c r="J25" s="165"/>
      <c r="K25" s="165"/>
      <c r="L25" s="165"/>
      <c r="M25" s="165"/>
      <c r="N25" s="165"/>
      <c r="O25" s="165"/>
      <c r="P25" s="165"/>
      <c r="Q25" s="165"/>
      <c r="R25" s="230"/>
      <c r="S25" s="136"/>
    </row>
    <row r="26" spans="1:19" s="166" customFormat="1" ht="13.5" customHeight="1" x14ac:dyDescent="0.2">
      <c r="A26" s="167"/>
      <c r="B26" s="168"/>
      <c r="C26" s="482"/>
      <c r="D26" s="232"/>
      <c r="E26" s="169"/>
      <c r="F26" s="169"/>
      <c r="G26" s="169"/>
      <c r="H26" s="169"/>
      <c r="I26" s="169"/>
      <c r="J26" s="169"/>
      <c r="K26" s="169"/>
      <c r="L26" s="169"/>
      <c r="M26" s="169"/>
      <c r="N26" s="169"/>
      <c r="O26" s="169"/>
      <c r="P26" s="169"/>
      <c r="Q26" s="169"/>
      <c r="R26" s="233"/>
      <c r="S26" s="160"/>
    </row>
    <row r="27" spans="1:19" ht="13.5" customHeight="1" x14ac:dyDescent="0.2">
      <c r="A27" s="134"/>
      <c r="B27" s="136"/>
      <c r="C27" s="572"/>
      <c r="D27" s="137"/>
      <c r="E27" s="165"/>
      <c r="F27" s="165"/>
      <c r="G27" s="165"/>
      <c r="H27" s="165"/>
      <c r="I27" s="165"/>
      <c r="J27" s="165"/>
      <c r="K27" s="165"/>
      <c r="L27" s="165"/>
      <c r="M27" s="165"/>
      <c r="N27" s="165"/>
      <c r="O27" s="165"/>
      <c r="P27" s="165"/>
      <c r="Q27" s="165"/>
      <c r="R27" s="230"/>
      <c r="S27" s="136"/>
    </row>
    <row r="28" spans="1:19" s="159" customFormat="1" ht="13.5" customHeight="1" x14ac:dyDescent="0.2">
      <c r="A28" s="157"/>
      <c r="B28" s="158"/>
      <c r="C28" s="572"/>
      <c r="D28" s="137"/>
      <c r="E28" s="165"/>
      <c r="F28" s="165"/>
      <c r="G28" s="165"/>
      <c r="H28" s="165"/>
      <c r="I28" s="165"/>
      <c r="J28" s="165"/>
      <c r="K28" s="165"/>
      <c r="L28" s="165"/>
      <c r="M28" s="165"/>
      <c r="N28" s="165"/>
      <c r="O28" s="165"/>
      <c r="P28" s="165"/>
      <c r="Q28" s="165"/>
      <c r="R28" s="230"/>
      <c r="S28" s="136"/>
    </row>
    <row r="29" spans="1:19" s="159" customFormat="1" ht="13.5" customHeight="1" x14ac:dyDescent="0.2">
      <c r="A29" s="157"/>
      <c r="B29" s="158"/>
      <c r="C29" s="572"/>
      <c r="D29" s="234"/>
      <c r="E29" s="165"/>
      <c r="F29" s="165"/>
      <c r="G29" s="165"/>
      <c r="H29" s="165"/>
      <c r="I29" s="165"/>
      <c r="J29" s="165"/>
      <c r="K29" s="165"/>
      <c r="L29" s="165"/>
      <c r="M29" s="165"/>
      <c r="N29" s="165"/>
      <c r="O29" s="165"/>
      <c r="P29" s="165"/>
      <c r="Q29" s="165"/>
      <c r="R29" s="230"/>
      <c r="S29" s="136"/>
    </row>
    <row r="30" spans="1:19" s="159" customFormat="1" ht="13.5" customHeight="1" x14ac:dyDescent="0.2">
      <c r="A30" s="157"/>
      <c r="B30" s="158"/>
      <c r="C30" s="572"/>
      <c r="D30" s="695"/>
      <c r="E30" s="696"/>
      <c r="F30" s="696"/>
      <c r="G30" s="696"/>
      <c r="H30" s="696"/>
      <c r="I30" s="696"/>
      <c r="J30" s="696"/>
      <c r="K30" s="696"/>
      <c r="L30" s="696"/>
      <c r="M30" s="696"/>
      <c r="N30" s="696"/>
      <c r="O30" s="696"/>
      <c r="P30" s="696"/>
      <c r="Q30" s="696"/>
      <c r="R30" s="230"/>
      <c r="S30" s="136"/>
    </row>
    <row r="31" spans="1:19" s="166" customFormat="1" ht="13.5" customHeight="1" x14ac:dyDescent="0.2">
      <c r="A31" s="167"/>
      <c r="B31" s="168"/>
      <c r="C31" s="482"/>
      <c r="D31" s="697"/>
      <c r="E31" s="697"/>
      <c r="F31" s="697"/>
      <c r="G31" s="697"/>
      <c r="H31" s="697"/>
      <c r="I31" s="697"/>
      <c r="J31" s="697"/>
      <c r="K31" s="697"/>
      <c r="L31" s="697"/>
      <c r="M31" s="697"/>
      <c r="N31" s="697"/>
      <c r="O31" s="697"/>
      <c r="P31" s="697"/>
      <c r="Q31" s="697"/>
      <c r="R31" s="233"/>
      <c r="S31" s="160"/>
    </row>
    <row r="32" spans="1:19" ht="35.25" customHeight="1" x14ac:dyDescent="0.2">
      <c r="A32" s="134"/>
      <c r="B32" s="136"/>
      <c r="C32" s="572"/>
      <c r="D32" s="698"/>
      <c r="E32" s="696"/>
      <c r="F32" s="696"/>
      <c r="G32" s="696"/>
      <c r="H32" s="696"/>
      <c r="I32" s="696"/>
      <c r="J32" s="696"/>
      <c r="K32" s="696"/>
      <c r="L32" s="696"/>
      <c r="M32" s="696"/>
      <c r="N32" s="696"/>
      <c r="O32" s="696"/>
      <c r="P32" s="696"/>
      <c r="Q32" s="696"/>
      <c r="R32" s="230"/>
      <c r="S32" s="136"/>
    </row>
    <row r="33" spans="1:19" ht="13.5" customHeight="1" x14ac:dyDescent="0.2">
      <c r="A33" s="134"/>
      <c r="B33" s="136"/>
      <c r="C33" s="900" t="s">
        <v>180</v>
      </c>
      <c r="D33" s="901"/>
      <c r="E33" s="901"/>
      <c r="F33" s="901"/>
      <c r="G33" s="901"/>
      <c r="H33" s="901"/>
      <c r="I33" s="901"/>
      <c r="J33" s="901"/>
      <c r="K33" s="901"/>
      <c r="L33" s="901"/>
      <c r="M33" s="901"/>
      <c r="N33" s="901"/>
      <c r="O33" s="901"/>
      <c r="P33" s="901"/>
      <c r="Q33" s="902"/>
      <c r="R33" s="230"/>
      <c r="S33" s="163"/>
    </row>
    <row r="34" spans="1:19" s="159" customFormat="1" ht="3.75" customHeight="1" x14ac:dyDescent="0.2">
      <c r="A34" s="157"/>
      <c r="B34" s="158"/>
      <c r="C34" s="572"/>
      <c r="D34" s="234"/>
      <c r="E34" s="165"/>
      <c r="F34" s="165"/>
      <c r="G34" s="165"/>
      <c r="H34" s="165"/>
      <c r="I34" s="165"/>
      <c r="J34" s="165"/>
      <c r="K34" s="165"/>
      <c r="L34" s="165"/>
      <c r="M34" s="165"/>
      <c r="N34" s="165"/>
      <c r="O34" s="165"/>
      <c r="P34" s="165"/>
      <c r="Q34" s="165"/>
      <c r="R34" s="230"/>
      <c r="S34" s="136"/>
    </row>
    <row r="35" spans="1:19" ht="12.75" customHeight="1" x14ac:dyDescent="0.2">
      <c r="A35" s="134"/>
      <c r="B35" s="136"/>
      <c r="C35" s="1398"/>
      <c r="D35" s="1398"/>
      <c r="E35" s="886">
        <v>2002</v>
      </c>
      <c r="F35" s="886">
        <v>2003</v>
      </c>
      <c r="G35" s="886">
        <v>2004</v>
      </c>
      <c r="H35" s="888" t="s">
        <v>605</v>
      </c>
      <c r="I35" s="886" t="s">
        <v>606</v>
      </c>
      <c r="J35" s="886" t="s">
        <v>607</v>
      </c>
      <c r="K35" s="886" t="s">
        <v>608</v>
      </c>
      <c r="L35" s="879" t="s">
        <v>609</v>
      </c>
      <c r="M35" s="882" t="s">
        <v>610</v>
      </c>
      <c r="N35" s="896" t="s">
        <v>611</v>
      </c>
      <c r="O35" s="896">
        <v>2013</v>
      </c>
      <c r="P35" s="896">
        <v>2014</v>
      </c>
      <c r="Q35" s="896">
        <v>2015</v>
      </c>
      <c r="R35" s="230"/>
      <c r="S35" s="136"/>
    </row>
    <row r="36" spans="1:19" ht="3.75" customHeight="1" x14ac:dyDescent="0.2">
      <c r="A36" s="134"/>
      <c r="B36" s="136"/>
      <c r="C36" s="853"/>
      <c r="D36" s="853"/>
      <c r="E36" s="840"/>
      <c r="F36" s="840"/>
      <c r="G36" s="874"/>
      <c r="H36" s="889"/>
      <c r="I36" s="947"/>
      <c r="J36" s="947"/>
      <c r="K36" s="947"/>
      <c r="L36" s="874"/>
      <c r="M36" s="874"/>
      <c r="N36" s="897"/>
      <c r="O36" s="897"/>
      <c r="P36" s="897"/>
      <c r="Q36" s="897"/>
      <c r="R36" s="230"/>
      <c r="S36" s="136"/>
    </row>
    <row r="37" spans="1:19" ht="13.5" customHeight="1" x14ac:dyDescent="0.2">
      <c r="A37" s="134"/>
      <c r="B37" s="136"/>
      <c r="C37" s="1401" t="s">
        <v>394</v>
      </c>
      <c r="D37" s="1402"/>
      <c r="E37" s="840"/>
      <c r="F37" s="840"/>
      <c r="G37" s="874"/>
      <c r="H37" s="889"/>
      <c r="I37" s="947"/>
      <c r="J37" s="947"/>
      <c r="K37" s="947"/>
      <c r="L37" s="874"/>
      <c r="M37" s="874"/>
      <c r="N37" s="897"/>
      <c r="O37" s="897"/>
      <c r="P37" s="897"/>
      <c r="Q37" s="897"/>
      <c r="R37" s="230"/>
      <c r="S37" s="136"/>
    </row>
    <row r="38" spans="1:19" s="170" customFormat="1" ht="13.5" customHeight="1" x14ac:dyDescent="0.2">
      <c r="A38" s="162"/>
      <c r="B38" s="171"/>
      <c r="D38" s="899" t="s">
        <v>68</v>
      </c>
      <c r="E38" s="898" t="s">
        <v>395</v>
      </c>
      <c r="F38" s="898" t="s">
        <v>395</v>
      </c>
      <c r="G38" s="898" t="s">
        <v>395</v>
      </c>
      <c r="H38" s="854">
        <v>49</v>
      </c>
      <c r="I38" s="871">
        <v>28</v>
      </c>
      <c r="J38" s="871">
        <v>54</v>
      </c>
      <c r="K38" s="871">
        <v>423</v>
      </c>
      <c r="L38" s="880">
        <v>324</v>
      </c>
      <c r="M38" s="883">
        <v>266</v>
      </c>
      <c r="N38" s="875">
        <v>550</v>
      </c>
      <c r="O38" s="875">
        <v>547</v>
      </c>
      <c r="P38" s="875">
        <v>344</v>
      </c>
      <c r="Q38" s="875">
        <v>254</v>
      </c>
      <c r="R38" s="230"/>
      <c r="S38" s="136"/>
    </row>
    <row r="39" spans="1:19" s="159" customFormat="1" ht="18.75" customHeight="1" x14ac:dyDescent="0.2">
      <c r="A39" s="157"/>
      <c r="B39" s="158"/>
      <c r="C39" s="572"/>
      <c r="D39" s="231"/>
      <c r="E39" s="841"/>
      <c r="F39" s="841"/>
      <c r="G39" s="884"/>
      <c r="H39" s="164"/>
      <c r="I39" s="873"/>
      <c r="J39" s="873"/>
      <c r="K39" s="873"/>
      <c r="L39" s="876"/>
      <c r="M39" s="884"/>
      <c r="N39" s="878"/>
      <c r="O39" s="878"/>
      <c r="P39" s="878"/>
      <c r="Q39" s="878"/>
      <c r="R39" s="230"/>
      <c r="S39" s="136"/>
    </row>
    <row r="40" spans="1:19" s="159" customFormat="1" ht="13.5" customHeight="1" x14ac:dyDescent="0.2">
      <c r="A40" s="157"/>
      <c r="B40" s="158"/>
      <c r="C40" s="1401" t="s">
        <v>146</v>
      </c>
      <c r="D40" s="1402"/>
      <c r="E40" s="841"/>
      <c r="F40" s="841"/>
      <c r="G40" s="884"/>
      <c r="H40" s="164"/>
      <c r="I40" s="873"/>
      <c r="J40" s="873"/>
      <c r="K40" s="873"/>
      <c r="L40" s="876"/>
      <c r="M40" s="884"/>
      <c r="N40" s="878"/>
      <c r="O40" s="878"/>
      <c r="P40" s="878"/>
      <c r="Q40" s="878"/>
      <c r="R40" s="230"/>
      <c r="S40" s="136"/>
    </row>
    <row r="41" spans="1:19" s="166" customFormat="1" ht="13.5" customHeight="1" x14ac:dyDescent="0.2">
      <c r="A41" s="167"/>
      <c r="B41" s="168"/>
      <c r="D41" s="899" t="s">
        <v>68</v>
      </c>
      <c r="E41" s="898" t="s">
        <v>395</v>
      </c>
      <c r="F41" s="898" t="s">
        <v>395</v>
      </c>
      <c r="G41" s="898" t="s">
        <v>395</v>
      </c>
      <c r="H41" s="855">
        <v>664</v>
      </c>
      <c r="I41" s="872">
        <v>891</v>
      </c>
      <c r="J41" s="872">
        <v>1422</v>
      </c>
      <c r="K41" s="872">
        <v>19278</v>
      </c>
      <c r="L41" s="881">
        <v>6145</v>
      </c>
      <c r="M41" s="885">
        <v>3601</v>
      </c>
      <c r="N41" s="877">
        <v>8703</v>
      </c>
      <c r="O41" s="877">
        <v>7434</v>
      </c>
      <c r="P41" s="877">
        <v>4460</v>
      </c>
      <c r="Q41" s="877">
        <v>3872</v>
      </c>
      <c r="R41" s="233"/>
      <c r="S41" s="160"/>
    </row>
    <row r="42" spans="1:19" s="140" customFormat="1" ht="26.25" customHeight="1" x14ac:dyDescent="0.2">
      <c r="A42" s="138"/>
      <c r="B42" s="139"/>
      <c r="C42" s="915"/>
      <c r="D42" s="916" t="s">
        <v>603</v>
      </c>
      <c r="E42" s="919" t="s">
        <v>395</v>
      </c>
      <c r="F42" s="919" t="s">
        <v>395</v>
      </c>
      <c r="G42" s="919" t="s">
        <v>395</v>
      </c>
      <c r="H42" s="921">
        <v>101</v>
      </c>
      <c r="I42" s="920">
        <v>116</v>
      </c>
      <c r="J42" s="920">
        <v>122</v>
      </c>
      <c r="K42" s="920">
        <v>9492</v>
      </c>
      <c r="L42" s="922">
        <v>3334</v>
      </c>
      <c r="M42" s="923">
        <v>2266</v>
      </c>
      <c r="N42" s="924">
        <v>4718</v>
      </c>
      <c r="O42" s="924">
        <v>3439</v>
      </c>
      <c r="P42" s="924">
        <v>2281</v>
      </c>
      <c r="Q42" s="924">
        <v>2413</v>
      </c>
      <c r="R42" s="912"/>
      <c r="S42" s="139"/>
    </row>
    <row r="43" spans="1:19" s="159" customFormat="1" ht="18.75" customHeight="1" x14ac:dyDescent="0.2">
      <c r="A43" s="157"/>
      <c r="B43" s="158"/>
      <c r="C43" s="572" t="s">
        <v>237</v>
      </c>
      <c r="D43" s="918" t="s">
        <v>604</v>
      </c>
      <c r="E43" s="898" t="s">
        <v>395</v>
      </c>
      <c r="F43" s="898" t="s">
        <v>395</v>
      </c>
      <c r="G43" s="898" t="s">
        <v>395</v>
      </c>
      <c r="H43" s="904">
        <v>563</v>
      </c>
      <c r="I43" s="903">
        <v>775</v>
      </c>
      <c r="J43" s="903">
        <v>1300</v>
      </c>
      <c r="K43" s="903">
        <v>9786</v>
      </c>
      <c r="L43" s="905">
        <v>2811</v>
      </c>
      <c r="M43" s="906">
        <v>1335</v>
      </c>
      <c r="N43" s="907">
        <v>3985</v>
      </c>
      <c r="O43" s="907">
        <v>3995</v>
      </c>
      <c r="P43" s="907">
        <v>2179</v>
      </c>
      <c r="Q43" s="907">
        <v>1459</v>
      </c>
      <c r="R43" s="230"/>
      <c r="S43" s="136"/>
    </row>
    <row r="44" spans="1:19" s="159" customFormat="1" ht="13.5" customHeight="1" x14ac:dyDescent="0.2">
      <c r="A44" s="157"/>
      <c r="B44" s="158"/>
      <c r="C44" s="572"/>
      <c r="D44" s="234"/>
      <c r="E44" s="165"/>
      <c r="F44" s="165"/>
      <c r="G44" s="165"/>
      <c r="H44" s="165"/>
      <c r="I44" s="165"/>
      <c r="J44" s="165"/>
      <c r="K44" s="165"/>
      <c r="L44" s="165"/>
      <c r="M44" s="165"/>
      <c r="N44" s="165"/>
      <c r="O44" s="165"/>
      <c r="P44" s="165"/>
      <c r="Q44" s="165"/>
      <c r="R44" s="230"/>
      <c r="S44" s="136"/>
    </row>
    <row r="45" spans="1:19" s="856" customFormat="1" ht="13.5" customHeight="1" x14ac:dyDescent="0.2">
      <c r="A45" s="858"/>
      <c r="B45" s="858"/>
      <c r="C45" s="859"/>
      <c r="D45" s="695"/>
      <c r="E45" s="696"/>
      <c r="F45" s="696"/>
      <c r="G45" s="696"/>
      <c r="H45" s="696"/>
      <c r="I45" s="696"/>
      <c r="J45" s="696"/>
      <c r="K45" s="696"/>
      <c r="L45" s="696"/>
      <c r="M45" s="696"/>
      <c r="N45" s="696"/>
      <c r="O45" s="696"/>
      <c r="P45" s="696"/>
      <c r="Q45" s="696"/>
      <c r="R45" s="230"/>
      <c r="S45" s="136"/>
    </row>
    <row r="46" spans="1:19" s="857" customFormat="1" ht="13.5" customHeight="1" x14ac:dyDescent="0.2">
      <c r="A46" s="697"/>
      <c r="B46" s="697"/>
      <c r="C46" s="861"/>
      <c r="D46" s="697"/>
      <c r="E46" s="862"/>
      <c r="F46" s="862"/>
      <c r="G46" s="862"/>
      <c r="H46" s="862"/>
      <c r="I46" s="862"/>
      <c r="J46" s="862"/>
      <c r="K46" s="862"/>
      <c r="L46" s="862"/>
      <c r="M46" s="862"/>
      <c r="N46" s="862"/>
      <c r="O46" s="862"/>
      <c r="P46" s="862"/>
      <c r="Q46" s="862"/>
      <c r="R46" s="230"/>
      <c r="S46" s="136"/>
    </row>
    <row r="47" spans="1:19" s="576" customFormat="1" ht="13.5" customHeight="1" x14ac:dyDescent="0.2">
      <c r="A47" s="860"/>
      <c r="B47" s="860"/>
      <c r="C47" s="859"/>
      <c r="D47" s="698"/>
      <c r="E47" s="696"/>
      <c r="F47" s="696"/>
      <c r="G47" s="696"/>
      <c r="H47" s="696"/>
      <c r="I47" s="696"/>
      <c r="J47" s="696"/>
      <c r="K47" s="696"/>
      <c r="L47" s="696"/>
      <c r="M47" s="696"/>
      <c r="N47" s="696"/>
      <c r="O47" s="696"/>
      <c r="P47" s="696"/>
      <c r="Q47" s="696"/>
      <c r="R47" s="230"/>
      <c r="S47" s="136"/>
    </row>
    <row r="48" spans="1:19" s="856" customFormat="1" ht="13.5" customHeight="1" x14ac:dyDescent="0.2">
      <c r="A48" s="858"/>
      <c r="B48" s="858"/>
      <c r="C48" s="859"/>
      <c r="D48" s="698"/>
      <c r="E48" s="696"/>
      <c r="F48" s="696"/>
      <c r="G48" s="696"/>
      <c r="H48" s="696"/>
      <c r="I48" s="696"/>
      <c r="J48" s="696"/>
      <c r="K48" s="696"/>
      <c r="L48" s="696"/>
      <c r="M48" s="696"/>
      <c r="N48" s="696"/>
      <c r="O48" s="696"/>
      <c r="P48" s="696"/>
      <c r="Q48" s="696"/>
      <c r="R48" s="230"/>
      <c r="S48" s="136"/>
    </row>
    <row r="49" spans="1:19" s="856" customFormat="1" ht="13.5" customHeight="1" x14ac:dyDescent="0.2">
      <c r="A49" s="858"/>
      <c r="B49" s="858"/>
      <c r="C49" s="859"/>
      <c r="D49" s="695"/>
      <c r="E49" s="696"/>
      <c r="F49" s="696"/>
      <c r="G49" s="696"/>
      <c r="H49" s="696"/>
      <c r="I49" s="696"/>
      <c r="J49" s="696"/>
      <c r="K49" s="696"/>
      <c r="L49" s="696"/>
      <c r="M49" s="696"/>
      <c r="N49" s="696"/>
      <c r="O49" s="696"/>
      <c r="P49" s="696"/>
      <c r="Q49" s="696"/>
      <c r="R49" s="230"/>
      <c r="S49" s="136"/>
    </row>
    <row r="50" spans="1:19" s="856" customFormat="1" ht="13.5" customHeight="1" x14ac:dyDescent="0.2">
      <c r="A50" s="858"/>
      <c r="B50" s="858"/>
      <c r="C50" s="859"/>
      <c r="D50" s="695"/>
      <c r="E50" s="696"/>
      <c r="F50" s="696"/>
      <c r="G50" s="696"/>
      <c r="H50" s="696"/>
      <c r="I50" s="696"/>
      <c r="J50" s="696"/>
      <c r="K50" s="696"/>
      <c r="L50" s="696"/>
      <c r="M50" s="696"/>
      <c r="N50" s="696"/>
      <c r="O50" s="696"/>
      <c r="P50" s="696"/>
      <c r="Q50" s="696"/>
      <c r="R50" s="230"/>
      <c r="S50" s="136"/>
    </row>
    <row r="51" spans="1:19" s="576" customFormat="1" ht="13.5" customHeight="1" x14ac:dyDescent="0.2">
      <c r="A51" s="860"/>
      <c r="B51" s="860"/>
      <c r="C51" s="863"/>
      <c r="D51" s="1400"/>
      <c r="E51" s="1400"/>
      <c r="F51" s="1400"/>
      <c r="G51" s="1400"/>
      <c r="H51" s="864"/>
      <c r="I51" s="864"/>
      <c r="J51" s="864"/>
      <c r="K51" s="864"/>
      <c r="L51" s="864"/>
      <c r="M51" s="864"/>
      <c r="N51" s="864"/>
      <c r="O51" s="864"/>
      <c r="P51" s="864"/>
      <c r="Q51" s="864"/>
      <c r="R51" s="230"/>
      <c r="S51" s="136"/>
    </row>
    <row r="52" spans="1:19" s="576" customFormat="1" ht="13.5" customHeight="1" x14ac:dyDescent="0.2">
      <c r="A52" s="860"/>
      <c r="B52" s="860"/>
      <c r="C52" s="860"/>
      <c r="D52" s="860"/>
      <c r="E52" s="860"/>
      <c r="F52" s="860"/>
      <c r="G52" s="860"/>
      <c r="H52" s="860"/>
      <c r="I52" s="860"/>
      <c r="J52" s="860"/>
      <c r="K52" s="860"/>
      <c r="L52" s="860"/>
      <c r="M52" s="860"/>
      <c r="N52" s="860"/>
      <c r="O52" s="860"/>
      <c r="P52" s="860"/>
      <c r="Q52" s="860"/>
      <c r="R52" s="230"/>
      <c r="S52" s="136"/>
    </row>
    <row r="53" spans="1:19" s="576" customFormat="1" ht="13.5" customHeight="1" x14ac:dyDescent="0.2">
      <c r="A53" s="860"/>
      <c r="B53" s="860"/>
      <c r="C53" s="865"/>
      <c r="D53" s="866"/>
      <c r="E53" s="867"/>
      <c r="F53" s="867"/>
      <c r="G53" s="867"/>
      <c r="H53" s="867"/>
      <c r="I53" s="867"/>
      <c r="J53" s="867"/>
      <c r="K53" s="867"/>
      <c r="L53" s="867"/>
      <c r="M53" s="867"/>
      <c r="N53" s="867"/>
      <c r="O53" s="867"/>
      <c r="P53" s="867"/>
      <c r="Q53" s="867"/>
      <c r="R53" s="230"/>
      <c r="S53" s="136"/>
    </row>
    <row r="54" spans="1:19" s="576" customFormat="1" ht="13.5" customHeight="1" x14ac:dyDescent="0.2">
      <c r="A54" s="860"/>
      <c r="B54" s="860"/>
      <c r="C54" s="1398"/>
      <c r="D54" s="1398"/>
      <c r="E54" s="868"/>
      <c r="F54" s="868"/>
      <c r="G54" s="868"/>
      <c r="H54" s="868"/>
      <c r="I54" s="868"/>
      <c r="J54" s="868"/>
      <c r="K54" s="868"/>
      <c r="L54" s="868"/>
      <c r="M54" s="868"/>
      <c r="N54" s="868"/>
      <c r="O54" s="868"/>
      <c r="P54" s="868"/>
      <c r="Q54" s="868"/>
      <c r="R54" s="230"/>
      <c r="S54" s="136"/>
    </row>
    <row r="55" spans="1:19" s="576" customFormat="1" ht="13.5" customHeight="1" x14ac:dyDescent="0.2">
      <c r="A55" s="860"/>
      <c r="B55" s="860"/>
      <c r="C55" s="1399"/>
      <c r="D55" s="1399"/>
      <c r="E55" s="869"/>
      <c r="F55" s="869"/>
      <c r="G55" s="869"/>
      <c r="H55" s="869"/>
      <c r="I55" s="869"/>
      <c r="J55" s="869"/>
      <c r="K55" s="869"/>
      <c r="L55" s="869"/>
      <c r="M55" s="869"/>
      <c r="N55" s="869"/>
      <c r="O55" s="869"/>
      <c r="P55" s="869"/>
      <c r="Q55" s="869"/>
      <c r="R55" s="230"/>
      <c r="S55" s="136"/>
    </row>
    <row r="56" spans="1:19" s="576" customFormat="1" ht="13.5" customHeight="1" x14ac:dyDescent="0.2">
      <c r="A56" s="860"/>
      <c r="B56" s="860"/>
      <c r="C56" s="861"/>
      <c r="D56" s="870"/>
      <c r="E56" s="869"/>
      <c r="F56" s="869"/>
      <c r="G56" s="869"/>
      <c r="H56" s="869"/>
      <c r="I56" s="869"/>
      <c r="J56" s="869"/>
      <c r="K56" s="869"/>
      <c r="L56" s="869"/>
      <c r="M56" s="869"/>
      <c r="N56" s="869"/>
      <c r="O56" s="869"/>
      <c r="P56" s="869"/>
      <c r="Q56" s="869"/>
      <c r="R56" s="230"/>
      <c r="S56" s="136"/>
    </row>
    <row r="57" spans="1:19" s="576" customFormat="1" ht="13.5" customHeight="1" x14ac:dyDescent="0.2">
      <c r="A57" s="860"/>
      <c r="B57" s="860"/>
      <c r="C57" s="859"/>
      <c r="D57" s="698"/>
      <c r="E57" s="869"/>
      <c r="F57" s="869"/>
      <c r="G57" s="869"/>
      <c r="H57" s="869"/>
      <c r="I57" s="869"/>
      <c r="J57" s="869"/>
      <c r="K57" s="869"/>
      <c r="L57" s="869"/>
      <c r="M57" s="869"/>
      <c r="N57" s="869"/>
      <c r="O57" s="869"/>
      <c r="P57" s="869"/>
      <c r="Q57" s="869"/>
      <c r="R57" s="230"/>
      <c r="S57" s="136"/>
    </row>
    <row r="58" spans="1:19" s="913" customFormat="1" ht="13.5" customHeight="1" x14ac:dyDescent="0.2">
      <c r="A58" s="911"/>
      <c r="B58" s="911"/>
      <c r="C58" s="1397" t="s">
        <v>612</v>
      </c>
      <c r="D58" s="1397"/>
      <c r="E58" s="1397"/>
      <c r="F58" s="1397"/>
      <c r="G58" s="1397"/>
      <c r="H58" s="1397"/>
      <c r="I58" s="1397"/>
      <c r="J58" s="1397"/>
      <c r="K58" s="1397"/>
      <c r="L58" s="1397"/>
      <c r="M58" s="1397"/>
      <c r="N58" s="1397"/>
      <c r="O58" s="1397"/>
      <c r="P58" s="1397"/>
      <c r="Q58" s="1397"/>
      <c r="R58" s="912"/>
      <c r="S58" s="139"/>
    </row>
    <row r="59" spans="1:19" s="140" customFormat="1" ht="13.5" customHeight="1" x14ac:dyDescent="0.2">
      <c r="A59" s="911"/>
      <c r="B59" s="911"/>
      <c r="C59" s="1397"/>
      <c r="D59" s="1397"/>
      <c r="E59" s="1397"/>
      <c r="F59" s="1397"/>
      <c r="G59" s="1397"/>
      <c r="H59" s="1397"/>
      <c r="I59" s="1397"/>
      <c r="J59" s="1397"/>
      <c r="K59" s="1397"/>
      <c r="L59" s="1397"/>
      <c r="M59" s="1397"/>
      <c r="N59" s="1397"/>
      <c r="O59" s="1397"/>
      <c r="P59" s="1397"/>
      <c r="Q59" s="1397"/>
      <c r="R59" s="912"/>
      <c r="S59" s="139"/>
    </row>
    <row r="60" spans="1:19" s="410" customFormat="1" ht="13.5" customHeight="1" x14ac:dyDescent="0.2">
      <c r="A60" s="860"/>
      <c r="B60" s="860"/>
      <c r="C60" s="477" t="s">
        <v>441</v>
      </c>
      <c r="D60" s="434"/>
      <c r="E60" s="890"/>
      <c r="F60" s="890"/>
      <c r="G60" s="890"/>
      <c r="H60" s="890"/>
      <c r="I60" s="891" t="s">
        <v>135</v>
      </c>
      <c r="J60" s="892"/>
      <c r="K60" s="892"/>
      <c r="L60" s="892"/>
      <c r="M60" s="509"/>
      <c r="N60" s="552"/>
      <c r="O60" s="552"/>
      <c r="P60" s="552"/>
      <c r="Q60" s="552"/>
      <c r="R60" s="230"/>
    </row>
    <row r="61" spans="1:19" ht="13.5" customHeight="1" x14ac:dyDescent="0.2">
      <c r="A61" s="134"/>
      <c r="B61" s="136"/>
      <c r="C61" s="457"/>
      <c r="D61" s="136"/>
      <c r="E61" s="173"/>
      <c r="F61" s="1345">
        <v>42552</v>
      </c>
      <c r="G61" s="1345"/>
      <c r="H61" s="1345"/>
      <c r="I61" s="1345"/>
      <c r="J61" s="1345"/>
      <c r="K61" s="1345"/>
      <c r="L61" s="1345"/>
      <c r="M61" s="1345"/>
      <c r="N61" s="1345"/>
      <c r="O61" s="1345"/>
      <c r="P61" s="1345"/>
      <c r="Q61" s="1345"/>
      <c r="R61" s="400">
        <v>9</v>
      </c>
      <c r="S61" s="136"/>
    </row>
    <row r="62" spans="1:19" ht="15" customHeight="1" x14ac:dyDescent="0.2">
      <c r="B62" s="457"/>
    </row>
  </sheetData>
  <dataConsolidate/>
  <mergeCells count="16">
    <mergeCell ref="C6:Q6"/>
    <mergeCell ref="C11:D11"/>
    <mergeCell ref="C14:D14"/>
    <mergeCell ref="B1:D1"/>
    <mergeCell ref="C35:D35"/>
    <mergeCell ref="E8:L8"/>
    <mergeCell ref="M8:Q8"/>
    <mergeCell ref="C59:Q59"/>
    <mergeCell ref="F61:Q61"/>
    <mergeCell ref="C54:D54"/>
    <mergeCell ref="C55:D55"/>
    <mergeCell ref="C9:D9"/>
    <mergeCell ref="D51:G51"/>
    <mergeCell ref="C37:D37"/>
    <mergeCell ref="C40:D40"/>
    <mergeCell ref="C58:Q58"/>
  </mergeCells>
  <conditionalFormatting sqref="E9:Q11 E8 E35:G35 H35:Q37">
    <cfRule type="cellIs" dxfId="15"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V76"/>
  <sheetViews>
    <sheetView showRuler="0" zoomScaleNormal="100" workbookViewId="0"/>
  </sheetViews>
  <sheetFormatPr defaultRowHeight="12.75" x14ac:dyDescent="0.2"/>
  <cols>
    <col min="1" max="1" width="1" style="410" customWidth="1"/>
    <col min="2" max="2" width="2.5703125" style="410" customWidth="1"/>
    <col min="3" max="3" width="1" style="410" customWidth="1"/>
    <col min="4" max="4" width="30.42578125" style="410" customWidth="1"/>
    <col min="5" max="17" width="5" style="410" customWidth="1"/>
    <col min="18" max="18" width="2.5703125" style="410" customWidth="1"/>
    <col min="19" max="19" width="1" style="410" customWidth="1"/>
    <col min="20" max="16384" width="9.140625" style="410"/>
  </cols>
  <sheetData>
    <row r="1" spans="1:19" ht="13.5" customHeight="1" x14ac:dyDescent="0.2">
      <c r="A1" s="405"/>
      <c r="B1" s="415"/>
      <c r="C1" s="415"/>
      <c r="D1" s="1581" t="s">
        <v>324</v>
      </c>
      <c r="E1" s="1581"/>
      <c r="F1" s="1581"/>
      <c r="G1" s="1581"/>
      <c r="H1" s="1581"/>
      <c r="I1" s="1581"/>
      <c r="J1" s="1581"/>
      <c r="K1" s="1581"/>
      <c r="L1" s="1581"/>
      <c r="M1" s="1581"/>
      <c r="N1" s="1581"/>
      <c r="O1" s="1581"/>
      <c r="P1" s="1581"/>
      <c r="Q1" s="1581"/>
      <c r="R1" s="1581"/>
      <c r="S1" s="405"/>
    </row>
    <row r="2" spans="1:19" ht="6" customHeight="1" x14ac:dyDescent="0.2">
      <c r="A2" s="405"/>
      <c r="B2" s="1536"/>
      <c r="C2" s="1537"/>
      <c r="D2" s="1550"/>
      <c r="E2" s="415"/>
      <c r="F2" s="415"/>
      <c r="G2" s="415"/>
      <c r="H2" s="415"/>
      <c r="I2" s="415"/>
      <c r="J2" s="415"/>
      <c r="K2" s="415"/>
      <c r="L2" s="415"/>
      <c r="M2" s="415"/>
      <c r="N2" s="415"/>
      <c r="O2" s="415"/>
      <c r="P2" s="415"/>
      <c r="Q2" s="415"/>
      <c r="R2" s="415"/>
      <c r="S2" s="405"/>
    </row>
    <row r="3" spans="1:19" ht="13.5" customHeight="1" thickBot="1" x14ac:dyDescent="0.25">
      <c r="A3" s="405"/>
      <c r="B3" s="472"/>
      <c r="C3" s="415"/>
      <c r="D3" s="415"/>
      <c r="E3" s="731"/>
      <c r="F3" s="731"/>
      <c r="G3" s="731"/>
      <c r="H3" s="731"/>
      <c r="I3" s="1582"/>
      <c r="J3" s="731"/>
      <c r="K3" s="731"/>
      <c r="L3" s="731"/>
      <c r="M3" s="731"/>
      <c r="N3" s="731"/>
      <c r="O3" s="731"/>
      <c r="P3" s="731"/>
      <c r="Q3" s="731" t="s">
        <v>73</v>
      </c>
      <c r="R3" s="415"/>
      <c r="S3" s="405"/>
    </row>
    <row r="4" spans="1:19" s="419" customFormat="1" ht="13.5" customHeight="1" thickBot="1" x14ac:dyDescent="0.25">
      <c r="A4" s="417"/>
      <c r="B4" s="547"/>
      <c r="C4" s="590" t="s">
        <v>215</v>
      </c>
      <c r="D4" s="591"/>
      <c r="E4" s="591"/>
      <c r="F4" s="591"/>
      <c r="G4" s="591"/>
      <c r="H4" s="591"/>
      <c r="I4" s="591"/>
      <c r="J4" s="591"/>
      <c r="K4" s="591"/>
      <c r="L4" s="591"/>
      <c r="M4" s="591"/>
      <c r="N4" s="591"/>
      <c r="O4" s="591"/>
      <c r="P4" s="591"/>
      <c r="Q4" s="592"/>
      <c r="R4" s="415"/>
      <c r="S4" s="417"/>
    </row>
    <row r="5" spans="1:19" ht="4.5" customHeight="1" x14ac:dyDescent="0.2">
      <c r="A5" s="405"/>
      <c r="B5" s="472"/>
      <c r="C5" s="1418" t="s">
        <v>78</v>
      </c>
      <c r="D5" s="1418"/>
      <c r="E5" s="1583"/>
      <c r="F5" s="1583"/>
      <c r="G5" s="1583"/>
      <c r="H5" s="1583"/>
      <c r="I5" s="1583"/>
      <c r="J5" s="1583"/>
      <c r="K5" s="1583"/>
      <c r="L5" s="1583"/>
      <c r="M5" s="1583"/>
      <c r="N5" s="1583"/>
      <c r="O5" s="529"/>
      <c r="P5" s="529"/>
      <c r="Q5" s="529"/>
      <c r="R5" s="415"/>
      <c r="S5" s="405"/>
    </row>
    <row r="6" spans="1:19" ht="12" customHeight="1" x14ac:dyDescent="0.2">
      <c r="A6" s="405"/>
      <c r="B6" s="472"/>
      <c r="C6" s="1418"/>
      <c r="D6" s="1418"/>
      <c r="E6" s="1584" t="str">
        <f>+'11desemprego_IEFP'!E6:O6</f>
        <v>2015</v>
      </c>
      <c r="F6" s="1584"/>
      <c r="G6" s="1584"/>
      <c r="H6" s="1584"/>
      <c r="I6" s="1584"/>
      <c r="J6" s="1584"/>
      <c r="K6" s="1584"/>
      <c r="L6" s="1584" t="str">
        <f>+'11desemprego_IEFP'!L6</f>
        <v>2016</v>
      </c>
      <c r="M6" s="1584"/>
      <c r="N6" s="1584"/>
      <c r="O6" s="1584"/>
      <c r="P6" s="1584"/>
      <c r="Q6" s="1584"/>
      <c r="R6" s="415"/>
      <c r="S6" s="405"/>
    </row>
    <row r="7" spans="1:19" x14ac:dyDescent="0.2">
      <c r="A7" s="405"/>
      <c r="B7" s="472"/>
      <c r="C7" s="420"/>
      <c r="D7" s="420"/>
      <c r="E7" s="811" t="s">
        <v>100</v>
      </c>
      <c r="F7" s="811" t="s">
        <v>99</v>
      </c>
      <c r="G7" s="811" t="s">
        <v>98</v>
      </c>
      <c r="H7" s="811" t="s">
        <v>97</v>
      </c>
      <c r="I7" s="811" t="s">
        <v>96</v>
      </c>
      <c r="J7" s="811" t="s">
        <v>95</v>
      </c>
      <c r="K7" s="811" t="s">
        <v>94</v>
      </c>
      <c r="L7" s="811" t="s">
        <v>93</v>
      </c>
      <c r="M7" s="811" t="s">
        <v>104</v>
      </c>
      <c r="N7" s="811" t="s">
        <v>103</v>
      </c>
      <c r="O7" s="811" t="s">
        <v>102</v>
      </c>
      <c r="P7" s="811" t="s">
        <v>101</v>
      </c>
      <c r="Q7" s="811" t="s">
        <v>100</v>
      </c>
      <c r="R7" s="529"/>
      <c r="S7" s="405"/>
    </row>
    <row r="8" spans="1:19" s="596" customFormat="1" ht="15" customHeight="1" x14ac:dyDescent="0.2">
      <c r="A8" s="593"/>
      <c r="B8" s="637"/>
      <c r="C8" s="1412" t="s">
        <v>68</v>
      </c>
      <c r="D8" s="1412"/>
      <c r="E8" s="1585">
        <v>53650</v>
      </c>
      <c r="F8" s="1586">
        <v>56697</v>
      </c>
      <c r="G8" s="1586">
        <v>52955</v>
      </c>
      <c r="H8" s="1586">
        <v>74412</v>
      </c>
      <c r="I8" s="1586">
        <v>70194</v>
      </c>
      <c r="J8" s="1586">
        <v>64695</v>
      </c>
      <c r="K8" s="1586">
        <v>54033</v>
      </c>
      <c r="L8" s="1586">
        <v>64934</v>
      </c>
      <c r="M8" s="1586">
        <v>53632</v>
      </c>
      <c r="N8" s="1586">
        <v>53464</v>
      </c>
      <c r="O8" s="1586">
        <v>50136</v>
      </c>
      <c r="P8" s="1586">
        <v>50006</v>
      </c>
      <c r="Q8" s="1586">
        <v>49496</v>
      </c>
      <c r="R8" s="1587"/>
      <c r="S8" s="593"/>
    </row>
    <row r="9" spans="1:19" s="447" customFormat="1" ht="11.25" customHeight="1" x14ac:dyDescent="0.2">
      <c r="A9" s="443"/>
      <c r="B9" s="732"/>
      <c r="C9" s="1588"/>
      <c r="D9" s="467" t="s">
        <v>189</v>
      </c>
      <c r="E9" s="151">
        <v>19315</v>
      </c>
      <c r="F9" s="161">
        <v>20496</v>
      </c>
      <c r="G9" s="161">
        <v>19259</v>
      </c>
      <c r="H9" s="161">
        <v>26907</v>
      </c>
      <c r="I9" s="161">
        <v>23514</v>
      </c>
      <c r="J9" s="161">
        <v>20153</v>
      </c>
      <c r="K9" s="161">
        <v>18155</v>
      </c>
      <c r="L9" s="161">
        <v>22203</v>
      </c>
      <c r="M9" s="161">
        <v>18462</v>
      </c>
      <c r="N9" s="161">
        <v>18033</v>
      </c>
      <c r="O9" s="161">
        <v>17496</v>
      </c>
      <c r="P9" s="161">
        <v>17589</v>
      </c>
      <c r="Q9" s="161">
        <v>17755</v>
      </c>
      <c r="R9" s="754"/>
      <c r="S9" s="443"/>
    </row>
    <row r="10" spans="1:19" s="447" customFormat="1" ht="11.25" customHeight="1" x14ac:dyDescent="0.2">
      <c r="A10" s="443"/>
      <c r="B10" s="732"/>
      <c r="C10" s="1588"/>
      <c r="D10" s="467" t="s">
        <v>190</v>
      </c>
      <c r="E10" s="151">
        <v>11007</v>
      </c>
      <c r="F10" s="161">
        <v>11525</v>
      </c>
      <c r="G10" s="161">
        <v>11173</v>
      </c>
      <c r="H10" s="161">
        <v>15403</v>
      </c>
      <c r="I10" s="161">
        <v>14200</v>
      </c>
      <c r="J10" s="161">
        <v>11780</v>
      </c>
      <c r="K10" s="161">
        <v>10892</v>
      </c>
      <c r="L10" s="161">
        <v>12468</v>
      </c>
      <c r="M10" s="161">
        <v>10301</v>
      </c>
      <c r="N10" s="161">
        <v>10413</v>
      </c>
      <c r="O10" s="161">
        <v>9883</v>
      </c>
      <c r="P10" s="161">
        <v>10200</v>
      </c>
      <c r="Q10" s="161">
        <v>10157</v>
      </c>
      <c r="R10" s="754"/>
      <c r="S10" s="443"/>
    </row>
    <row r="11" spans="1:19" s="447" customFormat="1" ht="11.25" customHeight="1" x14ac:dyDescent="0.2">
      <c r="A11" s="443"/>
      <c r="B11" s="732"/>
      <c r="C11" s="1588"/>
      <c r="D11" s="467" t="s">
        <v>191</v>
      </c>
      <c r="E11" s="151">
        <v>14606</v>
      </c>
      <c r="F11" s="161">
        <v>15319</v>
      </c>
      <c r="G11" s="161">
        <v>14278</v>
      </c>
      <c r="H11" s="161">
        <v>19180</v>
      </c>
      <c r="I11" s="161">
        <v>17600</v>
      </c>
      <c r="J11" s="161">
        <v>15342</v>
      </c>
      <c r="K11" s="161">
        <v>13297</v>
      </c>
      <c r="L11" s="161">
        <v>17989</v>
      </c>
      <c r="M11" s="161">
        <v>15193</v>
      </c>
      <c r="N11" s="161">
        <v>15595</v>
      </c>
      <c r="O11" s="161">
        <v>13934</v>
      </c>
      <c r="P11" s="161">
        <v>14140</v>
      </c>
      <c r="Q11" s="161">
        <v>13635</v>
      </c>
      <c r="R11" s="754"/>
      <c r="S11" s="443"/>
    </row>
    <row r="12" spans="1:19" s="447" customFormat="1" ht="11.25" customHeight="1" x14ac:dyDescent="0.2">
      <c r="A12" s="443"/>
      <c r="B12" s="732"/>
      <c r="C12" s="1588"/>
      <c r="D12" s="467" t="s">
        <v>192</v>
      </c>
      <c r="E12" s="151">
        <v>4177</v>
      </c>
      <c r="F12" s="161">
        <v>4872</v>
      </c>
      <c r="G12" s="161">
        <v>4176</v>
      </c>
      <c r="H12" s="161">
        <v>6098</v>
      </c>
      <c r="I12" s="161">
        <v>6388</v>
      </c>
      <c r="J12" s="161">
        <v>4716</v>
      </c>
      <c r="K12" s="161">
        <v>4637</v>
      </c>
      <c r="L12" s="161">
        <v>5247</v>
      </c>
      <c r="M12" s="161">
        <v>4264</v>
      </c>
      <c r="N12" s="161">
        <v>4603</v>
      </c>
      <c r="O12" s="161">
        <v>3707</v>
      </c>
      <c r="P12" s="161">
        <v>3864</v>
      </c>
      <c r="Q12" s="161">
        <v>3788</v>
      </c>
      <c r="R12" s="754"/>
      <c r="S12" s="443"/>
    </row>
    <row r="13" spans="1:19" s="447" customFormat="1" ht="11.25" customHeight="1" x14ac:dyDescent="0.2">
      <c r="A13" s="443"/>
      <c r="B13" s="732"/>
      <c r="C13" s="1588"/>
      <c r="D13" s="467" t="s">
        <v>193</v>
      </c>
      <c r="E13" s="151">
        <v>2204</v>
      </c>
      <c r="F13" s="161">
        <v>2127</v>
      </c>
      <c r="G13" s="161">
        <v>1806</v>
      </c>
      <c r="H13" s="161">
        <v>3520</v>
      </c>
      <c r="I13" s="161">
        <v>5293</v>
      </c>
      <c r="J13" s="161">
        <v>9554</v>
      </c>
      <c r="K13" s="161">
        <v>4819</v>
      </c>
      <c r="L13" s="161">
        <v>4053</v>
      </c>
      <c r="M13" s="161">
        <v>2906</v>
      </c>
      <c r="N13" s="161">
        <v>2481</v>
      </c>
      <c r="O13" s="161">
        <v>2210</v>
      </c>
      <c r="P13" s="161">
        <v>2040</v>
      </c>
      <c r="Q13" s="161">
        <v>1828</v>
      </c>
      <c r="R13" s="754"/>
      <c r="S13" s="443"/>
    </row>
    <row r="14" spans="1:19" s="447" customFormat="1" ht="11.25" customHeight="1" x14ac:dyDescent="0.2">
      <c r="A14" s="443"/>
      <c r="B14" s="732"/>
      <c r="C14" s="1588"/>
      <c r="D14" s="467" t="s">
        <v>131</v>
      </c>
      <c r="E14" s="151">
        <v>1206</v>
      </c>
      <c r="F14" s="161">
        <v>1032</v>
      </c>
      <c r="G14" s="161">
        <v>1133</v>
      </c>
      <c r="H14" s="161">
        <v>1629</v>
      </c>
      <c r="I14" s="161">
        <v>1654</v>
      </c>
      <c r="J14" s="161">
        <v>1574</v>
      </c>
      <c r="K14" s="161">
        <v>1209</v>
      </c>
      <c r="L14" s="161">
        <v>1483</v>
      </c>
      <c r="M14" s="161">
        <v>1285</v>
      </c>
      <c r="N14" s="161">
        <v>1266</v>
      </c>
      <c r="O14" s="161">
        <v>1920</v>
      </c>
      <c r="P14" s="161">
        <v>1109</v>
      </c>
      <c r="Q14" s="161">
        <v>1255</v>
      </c>
      <c r="R14" s="754"/>
      <c r="S14" s="443"/>
    </row>
    <row r="15" spans="1:19" s="447" customFormat="1" ht="11.25" customHeight="1" x14ac:dyDescent="0.2">
      <c r="A15" s="443"/>
      <c r="B15" s="732"/>
      <c r="C15" s="1588"/>
      <c r="D15" s="467" t="s">
        <v>132</v>
      </c>
      <c r="E15" s="151">
        <v>1135</v>
      </c>
      <c r="F15" s="161">
        <v>1326</v>
      </c>
      <c r="G15" s="161">
        <v>1130</v>
      </c>
      <c r="H15" s="161">
        <v>1675</v>
      </c>
      <c r="I15" s="161">
        <v>1545</v>
      </c>
      <c r="J15" s="161">
        <v>1576</v>
      </c>
      <c r="K15" s="161">
        <v>1024</v>
      </c>
      <c r="L15" s="161">
        <v>1491</v>
      </c>
      <c r="M15" s="161">
        <v>1221</v>
      </c>
      <c r="N15" s="161">
        <v>1073</v>
      </c>
      <c r="O15" s="161">
        <v>986</v>
      </c>
      <c r="P15" s="161">
        <v>1064</v>
      </c>
      <c r="Q15" s="161">
        <v>1078</v>
      </c>
      <c r="R15" s="754"/>
      <c r="S15" s="443"/>
    </row>
    <row r="16" spans="1:19" s="1594" customFormat="1" ht="15" customHeight="1" x14ac:dyDescent="0.2">
      <c r="A16" s="1589"/>
      <c r="B16" s="1590"/>
      <c r="C16" s="1412" t="s">
        <v>291</v>
      </c>
      <c r="D16" s="1412"/>
      <c r="E16" s="1591"/>
      <c r="F16" s="1592"/>
      <c r="G16" s="1592"/>
      <c r="H16" s="1592"/>
      <c r="I16" s="1592"/>
      <c r="J16" s="1592"/>
      <c r="K16" s="1592"/>
      <c r="L16" s="1592"/>
      <c r="M16" s="1592"/>
      <c r="N16" s="1592"/>
      <c r="O16" s="1592"/>
      <c r="P16" s="1592"/>
      <c r="Q16" s="1592"/>
      <c r="R16" s="1593"/>
      <c r="S16" s="1589"/>
    </row>
    <row r="17" spans="1:19" s="447" customFormat="1" ht="12" customHeight="1" x14ac:dyDescent="0.2">
      <c r="A17" s="443"/>
      <c r="B17" s="732"/>
      <c r="C17" s="1588"/>
      <c r="D17" s="96" t="s">
        <v>581</v>
      </c>
      <c r="E17" s="161">
        <v>5900</v>
      </c>
      <c r="F17" s="161">
        <v>6044</v>
      </c>
      <c r="G17" s="161">
        <v>5728</v>
      </c>
      <c r="H17" s="161">
        <v>8005</v>
      </c>
      <c r="I17" s="161">
        <v>8697</v>
      </c>
      <c r="J17" s="161">
        <v>7335</v>
      </c>
      <c r="K17" s="161">
        <v>5322</v>
      </c>
      <c r="L17" s="161">
        <v>7833</v>
      </c>
      <c r="M17" s="161">
        <v>6661</v>
      </c>
      <c r="N17" s="161">
        <v>6525</v>
      </c>
      <c r="O17" s="161">
        <v>6224</v>
      </c>
      <c r="P17" s="161">
        <v>6109</v>
      </c>
      <c r="Q17" s="161">
        <v>5461</v>
      </c>
      <c r="R17" s="754"/>
      <c r="S17" s="443"/>
    </row>
    <row r="18" spans="1:19" s="447" customFormat="1" ht="12" customHeight="1" x14ac:dyDescent="0.2">
      <c r="A18" s="443"/>
      <c r="B18" s="732"/>
      <c r="C18" s="1588"/>
      <c r="D18" s="96" t="s">
        <v>582</v>
      </c>
      <c r="E18" s="161">
        <v>4414</v>
      </c>
      <c r="F18" s="161">
        <v>4416</v>
      </c>
      <c r="G18" s="161">
        <v>4502</v>
      </c>
      <c r="H18" s="161">
        <v>5166</v>
      </c>
      <c r="I18" s="161">
        <v>5628</v>
      </c>
      <c r="J18" s="161">
        <v>5044</v>
      </c>
      <c r="K18" s="161">
        <v>4604</v>
      </c>
      <c r="L18" s="161">
        <v>5377</v>
      </c>
      <c r="M18" s="161">
        <v>4770</v>
      </c>
      <c r="N18" s="161">
        <v>4830</v>
      </c>
      <c r="O18" s="161">
        <v>4502</v>
      </c>
      <c r="P18" s="161">
        <v>4440</v>
      </c>
      <c r="Q18" s="161">
        <v>3806</v>
      </c>
      <c r="R18" s="754"/>
      <c r="S18" s="443"/>
    </row>
    <row r="19" spans="1:19" s="447" customFormat="1" ht="12" customHeight="1" x14ac:dyDescent="0.2">
      <c r="A19" s="443"/>
      <c r="B19" s="732"/>
      <c r="C19" s="1588"/>
      <c r="D19" s="96" t="s">
        <v>628</v>
      </c>
      <c r="E19" s="161">
        <v>3279</v>
      </c>
      <c r="F19" s="161">
        <v>1653</v>
      </c>
      <c r="G19" s="161">
        <v>1380</v>
      </c>
      <c r="H19" s="161">
        <v>1673</v>
      </c>
      <c r="I19" s="161">
        <v>2197</v>
      </c>
      <c r="J19" s="161">
        <v>2443</v>
      </c>
      <c r="K19" s="161">
        <v>1915</v>
      </c>
      <c r="L19" s="161">
        <v>1817</v>
      </c>
      <c r="M19" s="161">
        <v>1574</v>
      </c>
      <c r="N19" s="161">
        <v>1687</v>
      </c>
      <c r="O19" s="161">
        <v>1568</v>
      </c>
      <c r="P19" s="161">
        <v>1485</v>
      </c>
      <c r="Q19" s="161">
        <v>3309</v>
      </c>
      <c r="R19" s="754"/>
      <c r="S19" s="443"/>
    </row>
    <row r="20" spans="1:19" s="447" customFormat="1" ht="12" customHeight="1" x14ac:dyDescent="0.2">
      <c r="A20" s="443"/>
      <c r="B20" s="732"/>
      <c r="C20" s="1588"/>
      <c r="D20" s="96" t="s">
        <v>583</v>
      </c>
      <c r="E20" s="161">
        <v>3493</v>
      </c>
      <c r="F20" s="161">
        <v>3100</v>
      </c>
      <c r="G20" s="161">
        <v>2837</v>
      </c>
      <c r="H20" s="161">
        <v>3822</v>
      </c>
      <c r="I20" s="161">
        <v>4701</v>
      </c>
      <c r="J20" s="161">
        <v>5258</v>
      </c>
      <c r="K20" s="161">
        <v>3381</v>
      </c>
      <c r="L20" s="161">
        <v>4364</v>
      </c>
      <c r="M20" s="161">
        <v>3798</v>
      </c>
      <c r="N20" s="161">
        <v>3532</v>
      </c>
      <c r="O20" s="161">
        <v>3500</v>
      </c>
      <c r="P20" s="161">
        <v>3422</v>
      </c>
      <c r="Q20" s="161">
        <v>3161</v>
      </c>
      <c r="R20" s="754"/>
      <c r="S20" s="443"/>
    </row>
    <row r="21" spans="1:19" s="447" customFormat="1" ht="11.25" customHeight="1" x14ac:dyDescent="0.2">
      <c r="A21" s="443"/>
      <c r="B21" s="732"/>
      <c r="C21" s="1588"/>
      <c r="D21" s="96" t="s">
        <v>585</v>
      </c>
      <c r="E21" s="161">
        <v>3234</v>
      </c>
      <c r="F21" s="161">
        <v>2907</v>
      </c>
      <c r="G21" s="161">
        <v>2615</v>
      </c>
      <c r="H21" s="161">
        <v>3703</v>
      </c>
      <c r="I21" s="161">
        <v>4539</v>
      </c>
      <c r="J21" s="161">
        <v>5776</v>
      </c>
      <c r="K21" s="161">
        <v>3456</v>
      </c>
      <c r="L21" s="161">
        <v>4065</v>
      </c>
      <c r="M21" s="161">
        <v>3297</v>
      </c>
      <c r="N21" s="161">
        <v>3082</v>
      </c>
      <c r="O21" s="161">
        <v>2990</v>
      </c>
      <c r="P21" s="161">
        <v>2864</v>
      </c>
      <c r="Q21" s="161">
        <v>3104</v>
      </c>
      <c r="R21" s="754"/>
      <c r="S21" s="443"/>
    </row>
    <row r="22" spans="1:19" s="447" customFormat="1" ht="15" customHeight="1" x14ac:dyDescent="0.2">
      <c r="A22" s="443"/>
      <c r="B22" s="732"/>
      <c r="C22" s="1412" t="s">
        <v>216</v>
      </c>
      <c r="D22" s="1412"/>
      <c r="E22" s="1585">
        <v>6640</v>
      </c>
      <c r="F22" s="1586">
        <v>9888</v>
      </c>
      <c r="G22" s="1586">
        <v>9620</v>
      </c>
      <c r="H22" s="1586">
        <v>13639</v>
      </c>
      <c r="I22" s="1586">
        <v>11525</v>
      </c>
      <c r="J22" s="1586">
        <v>8107</v>
      </c>
      <c r="K22" s="1586">
        <v>5598</v>
      </c>
      <c r="L22" s="1586">
        <v>8156</v>
      </c>
      <c r="M22" s="1586">
        <v>7397</v>
      </c>
      <c r="N22" s="1586">
        <v>6899</v>
      </c>
      <c r="O22" s="1586">
        <v>6138</v>
      </c>
      <c r="P22" s="1586">
        <v>6219</v>
      </c>
      <c r="Q22" s="1586">
        <v>6033</v>
      </c>
      <c r="R22" s="754"/>
      <c r="S22" s="443"/>
    </row>
    <row r="23" spans="1:19" s="1594" customFormat="1" ht="12" customHeight="1" x14ac:dyDescent="0.2">
      <c r="A23" s="1589"/>
      <c r="B23" s="1590"/>
      <c r="C23" s="1412" t="s">
        <v>292</v>
      </c>
      <c r="D23" s="1412"/>
      <c r="E23" s="1585">
        <v>47010</v>
      </c>
      <c r="F23" s="1586">
        <v>46809</v>
      </c>
      <c r="G23" s="1586">
        <v>43335</v>
      </c>
      <c r="H23" s="1586">
        <v>60773</v>
      </c>
      <c r="I23" s="1586">
        <v>58669</v>
      </c>
      <c r="J23" s="1586">
        <v>56588</v>
      </c>
      <c r="K23" s="1586">
        <v>48435</v>
      </c>
      <c r="L23" s="1586">
        <v>56778</v>
      </c>
      <c r="M23" s="1586">
        <v>46235</v>
      </c>
      <c r="N23" s="1586">
        <v>46565</v>
      </c>
      <c r="O23" s="1586">
        <v>43998</v>
      </c>
      <c r="P23" s="1586">
        <v>43787</v>
      </c>
      <c r="Q23" s="1586">
        <v>43463</v>
      </c>
      <c r="R23" s="1595"/>
      <c r="S23" s="1589"/>
    </row>
    <row r="24" spans="1:19" s="447" customFormat="1" ht="12.75" customHeight="1" x14ac:dyDescent="0.2">
      <c r="A24" s="443"/>
      <c r="B24" s="1596"/>
      <c r="C24" s="1588"/>
      <c r="D24" s="473" t="s">
        <v>344</v>
      </c>
      <c r="E24" s="151">
        <v>2122</v>
      </c>
      <c r="F24" s="161">
        <v>2552</v>
      </c>
      <c r="G24" s="161">
        <v>1885</v>
      </c>
      <c r="H24" s="161">
        <v>2542</v>
      </c>
      <c r="I24" s="161">
        <v>3555</v>
      </c>
      <c r="J24" s="161">
        <v>2543</v>
      </c>
      <c r="K24" s="161">
        <v>3010</v>
      </c>
      <c r="L24" s="161">
        <v>2479</v>
      </c>
      <c r="M24" s="161">
        <v>2081</v>
      </c>
      <c r="N24" s="161">
        <v>2275</v>
      </c>
      <c r="O24" s="161">
        <v>1938</v>
      </c>
      <c r="P24" s="161">
        <v>1719</v>
      </c>
      <c r="Q24" s="161">
        <v>1638</v>
      </c>
      <c r="R24" s="754"/>
      <c r="S24" s="443"/>
    </row>
    <row r="25" spans="1:19" s="447" customFormat="1" ht="11.25" customHeight="1" x14ac:dyDescent="0.2">
      <c r="A25" s="443"/>
      <c r="B25" s="1596"/>
      <c r="C25" s="1588"/>
      <c r="D25" s="473" t="s">
        <v>217</v>
      </c>
      <c r="E25" s="151">
        <v>9954</v>
      </c>
      <c r="F25" s="161">
        <v>10143</v>
      </c>
      <c r="G25" s="161">
        <v>9783</v>
      </c>
      <c r="H25" s="161">
        <v>11490</v>
      </c>
      <c r="I25" s="161">
        <v>12503</v>
      </c>
      <c r="J25" s="161">
        <v>11657</v>
      </c>
      <c r="K25" s="161">
        <v>11376</v>
      </c>
      <c r="L25" s="161">
        <v>13192</v>
      </c>
      <c r="M25" s="161">
        <v>10827</v>
      </c>
      <c r="N25" s="161">
        <v>10831</v>
      </c>
      <c r="O25" s="161">
        <v>10170</v>
      </c>
      <c r="P25" s="161">
        <v>10210</v>
      </c>
      <c r="Q25" s="161">
        <v>9093</v>
      </c>
      <c r="R25" s="754"/>
      <c r="S25" s="443"/>
    </row>
    <row r="26" spans="1:19" s="447" customFormat="1" ht="11.25" customHeight="1" x14ac:dyDescent="0.2">
      <c r="A26" s="443"/>
      <c r="B26" s="1596"/>
      <c r="C26" s="1588"/>
      <c r="D26" s="473" t="s">
        <v>165</v>
      </c>
      <c r="E26" s="151">
        <v>34744</v>
      </c>
      <c r="F26" s="161">
        <v>33922</v>
      </c>
      <c r="G26" s="161">
        <v>31490</v>
      </c>
      <c r="H26" s="161">
        <v>46470</v>
      </c>
      <c r="I26" s="161">
        <v>42329</v>
      </c>
      <c r="J26" s="161">
        <v>42178</v>
      </c>
      <c r="K26" s="161">
        <v>33901</v>
      </c>
      <c r="L26" s="161">
        <v>40883</v>
      </c>
      <c r="M26" s="161">
        <v>33119</v>
      </c>
      <c r="N26" s="161">
        <v>33248</v>
      </c>
      <c r="O26" s="161">
        <v>31703</v>
      </c>
      <c r="P26" s="161">
        <v>31708</v>
      </c>
      <c r="Q26" s="161">
        <v>32585</v>
      </c>
      <c r="R26" s="754"/>
      <c r="S26" s="443"/>
    </row>
    <row r="27" spans="1:19" s="447" customFormat="1" ht="11.25" customHeight="1" x14ac:dyDescent="0.2">
      <c r="A27" s="443"/>
      <c r="B27" s="1596"/>
      <c r="C27" s="1588"/>
      <c r="D27" s="473" t="s">
        <v>218</v>
      </c>
      <c r="E27" s="151">
        <v>190</v>
      </c>
      <c r="F27" s="161">
        <v>192</v>
      </c>
      <c r="G27" s="161">
        <v>177</v>
      </c>
      <c r="H27" s="161">
        <v>271</v>
      </c>
      <c r="I27" s="161">
        <v>282</v>
      </c>
      <c r="J27" s="161">
        <v>210</v>
      </c>
      <c r="K27" s="161">
        <v>148</v>
      </c>
      <c r="L27" s="161">
        <v>224</v>
      </c>
      <c r="M27" s="161">
        <v>208</v>
      </c>
      <c r="N27" s="161">
        <v>211</v>
      </c>
      <c r="O27" s="161">
        <v>187</v>
      </c>
      <c r="P27" s="161">
        <v>150</v>
      </c>
      <c r="Q27" s="161">
        <v>147</v>
      </c>
      <c r="R27" s="754"/>
      <c r="S27" s="443"/>
    </row>
    <row r="28" spans="1:19" ht="10.5" customHeight="1" thickBot="1" x14ac:dyDescent="0.25">
      <c r="A28" s="405"/>
      <c r="B28" s="472"/>
      <c r="C28" s="1597"/>
      <c r="D28" s="413"/>
      <c r="E28" s="731"/>
      <c r="F28" s="731"/>
      <c r="G28" s="731"/>
      <c r="H28" s="731"/>
      <c r="I28" s="731"/>
      <c r="J28" s="475"/>
      <c r="K28" s="475"/>
      <c r="L28" s="475"/>
      <c r="M28" s="475"/>
      <c r="N28" s="475"/>
      <c r="O28" s="475"/>
      <c r="P28" s="475"/>
      <c r="Q28" s="475"/>
      <c r="R28" s="529"/>
      <c r="S28" s="405"/>
    </row>
    <row r="29" spans="1:19" ht="13.5" customHeight="1" thickBot="1" x14ac:dyDescent="0.25">
      <c r="A29" s="405"/>
      <c r="B29" s="472"/>
      <c r="C29" s="590" t="s">
        <v>219</v>
      </c>
      <c r="D29" s="591"/>
      <c r="E29" s="1598"/>
      <c r="F29" s="1598"/>
      <c r="G29" s="1598"/>
      <c r="H29" s="1598"/>
      <c r="I29" s="1598"/>
      <c r="J29" s="1598"/>
      <c r="K29" s="1598"/>
      <c r="L29" s="1598"/>
      <c r="M29" s="1598"/>
      <c r="N29" s="1598"/>
      <c r="O29" s="1598"/>
      <c r="P29" s="1598"/>
      <c r="Q29" s="1599"/>
      <c r="R29" s="529"/>
      <c r="S29" s="405"/>
    </row>
    <row r="30" spans="1:19" ht="9.75" customHeight="1" x14ac:dyDescent="0.2">
      <c r="A30" s="405"/>
      <c r="B30" s="472"/>
      <c r="C30" s="1600" t="s">
        <v>78</v>
      </c>
      <c r="D30" s="413"/>
      <c r="E30" s="1601"/>
      <c r="F30" s="1601"/>
      <c r="G30" s="1601"/>
      <c r="H30" s="1601"/>
      <c r="I30" s="1601"/>
      <c r="J30" s="1601"/>
      <c r="K30" s="1601"/>
      <c r="L30" s="1601"/>
      <c r="M30" s="1601"/>
      <c r="N30" s="1601"/>
      <c r="O30" s="1601"/>
      <c r="P30" s="1601"/>
      <c r="Q30" s="1602"/>
      <c r="R30" s="529"/>
      <c r="S30" s="405"/>
    </row>
    <row r="31" spans="1:19" ht="15" customHeight="1" x14ac:dyDescent="0.2">
      <c r="A31" s="405"/>
      <c r="B31" s="472"/>
      <c r="C31" s="1412" t="s">
        <v>68</v>
      </c>
      <c r="D31" s="1412"/>
      <c r="E31" s="1585">
        <v>16168</v>
      </c>
      <c r="F31" s="1586">
        <v>15365</v>
      </c>
      <c r="G31" s="1586">
        <v>13518</v>
      </c>
      <c r="H31" s="1586">
        <v>17003</v>
      </c>
      <c r="I31" s="1586">
        <v>16132</v>
      </c>
      <c r="J31" s="1586">
        <v>13237</v>
      </c>
      <c r="K31" s="1586">
        <v>10487</v>
      </c>
      <c r="L31" s="1586">
        <v>15559</v>
      </c>
      <c r="M31" s="1586">
        <v>15617</v>
      </c>
      <c r="N31" s="1586">
        <v>16334</v>
      </c>
      <c r="O31" s="1586">
        <v>14251</v>
      </c>
      <c r="P31" s="1586">
        <v>16872</v>
      </c>
      <c r="Q31" s="1586">
        <v>16274</v>
      </c>
      <c r="R31" s="529"/>
      <c r="S31" s="405"/>
    </row>
    <row r="32" spans="1:19" ht="12" customHeight="1" x14ac:dyDescent="0.2">
      <c r="A32" s="405"/>
      <c r="B32" s="472"/>
      <c r="C32" s="552"/>
      <c r="D32" s="467" t="s">
        <v>189</v>
      </c>
      <c r="E32" s="151">
        <v>5840</v>
      </c>
      <c r="F32" s="161">
        <v>5696</v>
      </c>
      <c r="G32" s="161">
        <v>3931</v>
      </c>
      <c r="H32" s="161">
        <v>6558</v>
      </c>
      <c r="I32" s="161">
        <v>6382</v>
      </c>
      <c r="J32" s="161">
        <v>5199</v>
      </c>
      <c r="K32" s="161">
        <v>3358</v>
      </c>
      <c r="L32" s="161">
        <v>6032</v>
      </c>
      <c r="M32" s="161">
        <v>5978</v>
      </c>
      <c r="N32" s="161">
        <v>5685</v>
      </c>
      <c r="O32" s="161">
        <v>4846</v>
      </c>
      <c r="P32" s="161">
        <v>5461</v>
      </c>
      <c r="Q32" s="161">
        <v>5329</v>
      </c>
      <c r="R32" s="529"/>
      <c r="S32" s="405"/>
    </row>
    <row r="33" spans="1:19" ht="12" customHeight="1" x14ac:dyDescent="0.2">
      <c r="A33" s="405"/>
      <c r="B33" s="472"/>
      <c r="C33" s="552"/>
      <c r="D33" s="467" t="s">
        <v>190</v>
      </c>
      <c r="E33" s="151">
        <v>4893</v>
      </c>
      <c r="F33" s="161">
        <v>4491</v>
      </c>
      <c r="G33" s="161">
        <v>4727</v>
      </c>
      <c r="H33" s="161">
        <v>5375</v>
      </c>
      <c r="I33" s="161">
        <v>4473</v>
      </c>
      <c r="J33" s="161">
        <v>3657</v>
      </c>
      <c r="K33" s="161">
        <v>3253</v>
      </c>
      <c r="L33" s="161">
        <v>4813</v>
      </c>
      <c r="M33" s="161">
        <v>4262</v>
      </c>
      <c r="N33" s="161">
        <v>4611</v>
      </c>
      <c r="O33" s="161">
        <v>3790</v>
      </c>
      <c r="P33" s="161">
        <v>5177</v>
      </c>
      <c r="Q33" s="161">
        <v>5033</v>
      </c>
      <c r="R33" s="529"/>
      <c r="S33" s="405"/>
    </row>
    <row r="34" spans="1:19" ht="12" customHeight="1" x14ac:dyDescent="0.2">
      <c r="A34" s="405"/>
      <c r="B34" s="472"/>
      <c r="C34" s="552"/>
      <c r="D34" s="467" t="s">
        <v>59</v>
      </c>
      <c r="E34" s="151">
        <v>2248</v>
      </c>
      <c r="F34" s="161">
        <v>2214</v>
      </c>
      <c r="G34" s="161">
        <v>2010</v>
      </c>
      <c r="H34" s="161">
        <v>2663</v>
      </c>
      <c r="I34" s="161">
        <v>2542</v>
      </c>
      <c r="J34" s="161">
        <v>1920</v>
      </c>
      <c r="K34" s="161">
        <v>1796</v>
      </c>
      <c r="L34" s="161">
        <v>2189</v>
      </c>
      <c r="M34" s="161">
        <v>2155</v>
      </c>
      <c r="N34" s="161">
        <v>2347</v>
      </c>
      <c r="O34" s="161">
        <v>1939</v>
      </c>
      <c r="P34" s="161">
        <v>2414</v>
      </c>
      <c r="Q34" s="161">
        <v>2574</v>
      </c>
      <c r="R34" s="529"/>
      <c r="S34" s="405"/>
    </row>
    <row r="35" spans="1:19" ht="12" customHeight="1" x14ac:dyDescent="0.2">
      <c r="A35" s="405"/>
      <c r="B35" s="472"/>
      <c r="C35" s="552"/>
      <c r="D35" s="467" t="s">
        <v>192</v>
      </c>
      <c r="E35" s="151">
        <v>1598</v>
      </c>
      <c r="F35" s="161">
        <v>1745</v>
      </c>
      <c r="G35" s="161">
        <v>1614</v>
      </c>
      <c r="H35" s="161">
        <v>1481</v>
      </c>
      <c r="I35" s="161">
        <v>1813</v>
      </c>
      <c r="J35" s="161">
        <v>1654</v>
      </c>
      <c r="K35" s="161">
        <v>1444</v>
      </c>
      <c r="L35" s="161">
        <v>1550</v>
      </c>
      <c r="M35" s="161">
        <v>1665</v>
      </c>
      <c r="N35" s="161">
        <v>1655</v>
      </c>
      <c r="O35" s="161">
        <v>1568</v>
      </c>
      <c r="P35" s="161">
        <v>1672</v>
      </c>
      <c r="Q35" s="161">
        <v>1494</v>
      </c>
      <c r="R35" s="529"/>
      <c r="S35" s="405"/>
    </row>
    <row r="36" spans="1:19" ht="12" customHeight="1" x14ac:dyDescent="0.2">
      <c r="A36" s="405"/>
      <c r="B36" s="472"/>
      <c r="C36" s="552"/>
      <c r="D36" s="467" t="s">
        <v>193</v>
      </c>
      <c r="E36" s="151">
        <v>1117</v>
      </c>
      <c r="F36" s="161">
        <v>789</v>
      </c>
      <c r="G36" s="161">
        <v>901</v>
      </c>
      <c r="H36" s="161">
        <v>582</v>
      </c>
      <c r="I36" s="161">
        <v>542</v>
      </c>
      <c r="J36" s="161">
        <v>519</v>
      </c>
      <c r="K36" s="161">
        <v>377</v>
      </c>
      <c r="L36" s="161">
        <v>656</v>
      </c>
      <c r="M36" s="161">
        <v>1169</v>
      </c>
      <c r="N36" s="161">
        <v>1616</v>
      </c>
      <c r="O36" s="161">
        <v>1695</v>
      </c>
      <c r="P36" s="161">
        <v>1641</v>
      </c>
      <c r="Q36" s="161">
        <v>1283</v>
      </c>
      <c r="R36" s="529"/>
      <c r="S36" s="405"/>
    </row>
    <row r="37" spans="1:19" ht="12" customHeight="1" x14ac:dyDescent="0.2">
      <c r="A37" s="405"/>
      <c r="B37" s="472"/>
      <c r="C37" s="552"/>
      <c r="D37" s="467" t="s">
        <v>131</v>
      </c>
      <c r="E37" s="151">
        <v>230</v>
      </c>
      <c r="F37" s="161">
        <v>209</v>
      </c>
      <c r="G37" s="161">
        <v>133</v>
      </c>
      <c r="H37" s="161">
        <v>168</v>
      </c>
      <c r="I37" s="161">
        <v>171</v>
      </c>
      <c r="J37" s="161">
        <v>112</v>
      </c>
      <c r="K37" s="161">
        <v>92</v>
      </c>
      <c r="L37" s="161">
        <v>123</v>
      </c>
      <c r="M37" s="161">
        <v>151</v>
      </c>
      <c r="N37" s="161">
        <v>215</v>
      </c>
      <c r="O37" s="161">
        <v>203</v>
      </c>
      <c r="P37" s="161">
        <v>285</v>
      </c>
      <c r="Q37" s="161">
        <v>283</v>
      </c>
      <c r="R37" s="529"/>
      <c r="S37" s="405"/>
    </row>
    <row r="38" spans="1:19" ht="12" customHeight="1" x14ac:dyDescent="0.2">
      <c r="A38" s="405"/>
      <c r="B38" s="472"/>
      <c r="C38" s="552"/>
      <c r="D38" s="467" t="s">
        <v>132</v>
      </c>
      <c r="E38" s="151">
        <v>242</v>
      </c>
      <c r="F38" s="161">
        <v>221</v>
      </c>
      <c r="G38" s="161">
        <v>202</v>
      </c>
      <c r="H38" s="161">
        <v>176</v>
      </c>
      <c r="I38" s="161">
        <v>209</v>
      </c>
      <c r="J38" s="161">
        <v>176</v>
      </c>
      <c r="K38" s="161">
        <v>167</v>
      </c>
      <c r="L38" s="161">
        <v>196</v>
      </c>
      <c r="M38" s="161">
        <v>237</v>
      </c>
      <c r="N38" s="161">
        <v>205</v>
      </c>
      <c r="O38" s="161">
        <v>210</v>
      </c>
      <c r="P38" s="161">
        <v>222</v>
      </c>
      <c r="Q38" s="161">
        <v>278</v>
      </c>
      <c r="R38" s="529"/>
      <c r="S38" s="405"/>
    </row>
    <row r="39" spans="1:19" ht="15" customHeight="1" x14ac:dyDescent="0.2">
      <c r="A39" s="405"/>
      <c r="B39" s="472"/>
      <c r="C39" s="552"/>
      <c r="D39" s="473" t="s">
        <v>344</v>
      </c>
      <c r="E39" s="161">
        <v>574</v>
      </c>
      <c r="F39" s="161">
        <v>742</v>
      </c>
      <c r="G39" s="161">
        <v>1024</v>
      </c>
      <c r="H39" s="161">
        <v>598</v>
      </c>
      <c r="I39" s="161">
        <v>971</v>
      </c>
      <c r="J39" s="161">
        <v>1053</v>
      </c>
      <c r="K39" s="161">
        <v>834</v>
      </c>
      <c r="L39" s="161">
        <v>1117</v>
      </c>
      <c r="M39" s="161">
        <v>964</v>
      </c>
      <c r="N39" s="161">
        <v>708</v>
      </c>
      <c r="O39" s="161">
        <v>685</v>
      </c>
      <c r="P39" s="161">
        <v>1232</v>
      </c>
      <c r="Q39" s="161">
        <v>567</v>
      </c>
      <c r="R39" s="529"/>
      <c r="S39" s="405"/>
    </row>
    <row r="40" spans="1:19" ht="12" customHeight="1" x14ac:dyDescent="0.2">
      <c r="A40" s="405"/>
      <c r="B40" s="472"/>
      <c r="C40" s="552"/>
      <c r="D40" s="473" t="s">
        <v>217</v>
      </c>
      <c r="E40" s="161">
        <v>3947</v>
      </c>
      <c r="F40" s="161">
        <v>4050</v>
      </c>
      <c r="G40" s="161">
        <v>3002</v>
      </c>
      <c r="H40" s="161">
        <v>4409</v>
      </c>
      <c r="I40" s="161">
        <v>4221</v>
      </c>
      <c r="J40" s="161">
        <v>3468</v>
      </c>
      <c r="K40" s="161">
        <v>2508</v>
      </c>
      <c r="L40" s="161">
        <v>3982</v>
      </c>
      <c r="M40" s="161">
        <v>4512</v>
      </c>
      <c r="N40" s="161">
        <v>4038</v>
      </c>
      <c r="O40" s="161">
        <v>3511</v>
      </c>
      <c r="P40" s="161">
        <v>4004</v>
      </c>
      <c r="Q40" s="161">
        <v>4052</v>
      </c>
      <c r="R40" s="529"/>
      <c r="S40" s="405"/>
    </row>
    <row r="41" spans="1:19" ht="12" customHeight="1" x14ac:dyDescent="0.2">
      <c r="A41" s="405"/>
      <c r="B41" s="472"/>
      <c r="C41" s="552"/>
      <c r="D41" s="473" t="s">
        <v>165</v>
      </c>
      <c r="E41" s="161">
        <v>11646</v>
      </c>
      <c r="F41" s="161">
        <v>10570</v>
      </c>
      <c r="G41" s="161">
        <v>9492</v>
      </c>
      <c r="H41" s="161">
        <v>11995</v>
      </c>
      <c r="I41" s="161">
        <v>10930</v>
      </c>
      <c r="J41" s="161">
        <v>8715</v>
      </c>
      <c r="K41" s="161">
        <v>7145</v>
      </c>
      <c r="L41" s="161">
        <v>10460</v>
      </c>
      <c r="M41" s="161">
        <v>10141</v>
      </c>
      <c r="N41" s="161">
        <v>11588</v>
      </c>
      <c r="O41" s="161">
        <v>10054</v>
      </c>
      <c r="P41" s="161">
        <v>11636</v>
      </c>
      <c r="Q41" s="161">
        <v>11655</v>
      </c>
      <c r="R41" s="529"/>
      <c r="S41" s="405"/>
    </row>
    <row r="42" spans="1:19" ht="11.25" customHeight="1" x14ac:dyDescent="0.2">
      <c r="A42" s="405"/>
      <c r="B42" s="472"/>
      <c r="C42" s="552"/>
      <c r="D42" s="473" t="s">
        <v>218</v>
      </c>
      <c r="E42" s="747">
        <v>1</v>
      </c>
      <c r="F42" s="746">
        <v>3</v>
      </c>
      <c r="G42" s="746">
        <v>0</v>
      </c>
      <c r="H42" s="746">
        <v>1</v>
      </c>
      <c r="I42" s="746">
        <v>10</v>
      </c>
      <c r="J42" s="746">
        <v>1</v>
      </c>
      <c r="K42" s="746">
        <v>0</v>
      </c>
      <c r="L42" s="746">
        <v>0</v>
      </c>
      <c r="M42" s="746">
        <v>0</v>
      </c>
      <c r="N42" s="746">
        <v>0</v>
      </c>
      <c r="O42" s="746">
        <v>1</v>
      </c>
      <c r="P42" s="746">
        <v>0</v>
      </c>
      <c r="Q42" s="746">
        <v>0</v>
      </c>
      <c r="R42" s="529"/>
      <c r="S42" s="405"/>
    </row>
    <row r="43" spans="1:19" ht="15" customHeight="1" x14ac:dyDescent="0.2">
      <c r="A43" s="405"/>
      <c r="B43" s="472"/>
      <c r="C43" s="1303" t="s">
        <v>293</v>
      </c>
      <c r="D43" s="1303"/>
      <c r="E43" s="151"/>
      <c r="F43" s="151"/>
      <c r="G43" s="161"/>
      <c r="H43" s="161"/>
      <c r="I43" s="161"/>
      <c r="J43" s="161"/>
      <c r="K43" s="161"/>
      <c r="L43" s="161"/>
      <c r="M43" s="161"/>
      <c r="N43" s="161"/>
      <c r="O43" s="161"/>
      <c r="P43" s="161"/>
      <c r="Q43" s="161"/>
      <c r="R43" s="529"/>
      <c r="S43" s="405"/>
    </row>
    <row r="44" spans="1:19" ht="12" customHeight="1" x14ac:dyDescent="0.2">
      <c r="A44" s="405"/>
      <c r="B44" s="472"/>
      <c r="C44" s="552"/>
      <c r="D44" s="493" t="s">
        <v>585</v>
      </c>
      <c r="E44" s="161">
        <v>1856</v>
      </c>
      <c r="F44" s="161">
        <v>1611</v>
      </c>
      <c r="G44" s="161">
        <v>1172</v>
      </c>
      <c r="H44" s="161">
        <v>1551</v>
      </c>
      <c r="I44" s="161">
        <v>1439</v>
      </c>
      <c r="J44" s="161">
        <v>1262</v>
      </c>
      <c r="K44" s="161">
        <v>987</v>
      </c>
      <c r="L44" s="161">
        <v>1236</v>
      </c>
      <c r="M44" s="161">
        <v>1558</v>
      </c>
      <c r="N44" s="161">
        <v>1947</v>
      </c>
      <c r="O44" s="161">
        <v>1759</v>
      </c>
      <c r="P44" s="161">
        <v>2104</v>
      </c>
      <c r="Q44" s="161">
        <v>1734</v>
      </c>
      <c r="R44" s="529"/>
      <c r="S44" s="405"/>
    </row>
    <row r="45" spans="1:19" ht="12" customHeight="1" x14ac:dyDescent="0.2">
      <c r="A45" s="405"/>
      <c r="B45" s="472"/>
      <c r="C45" s="552"/>
      <c r="D45" s="493" t="s">
        <v>582</v>
      </c>
      <c r="E45" s="161">
        <v>1404</v>
      </c>
      <c r="F45" s="161">
        <v>1362</v>
      </c>
      <c r="G45" s="161">
        <v>1868</v>
      </c>
      <c r="H45" s="161">
        <v>1479</v>
      </c>
      <c r="I45" s="161">
        <v>1298</v>
      </c>
      <c r="J45" s="161">
        <v>1069</v>
      </c>
      <c r="K45" s="161">
        <v>779</v>
      </c>
      <c r="L45" s="161">
        <v>1717</v>
      </c>
      <c r="M45" s="161">
        <v>1464</v>
      </c>
      <c r="N45" s="161">
        <v>1340</v>
      </c>
      <c r="O45" s="161">
        <v>1202</v>
      </c>
      <c r="P45" s="161">
        <v>1586</v>
      </c>
      <c r="Q45" s="161">
        <v>1663</v>
      </c>
      <c r="R45" s="529"/>
      <c r="S45" s="405"/>
    </row>
    <row r="46" spans="1:19" ht="12" customHeight="1" x14ac:dyDescent="0.2">
      <c r="A46" s="405"/>
      <c r="B46" s="472"/>
      <c r="C46" s="552"/>
      <c r="D46" s="493" t="s">
        <v>581</v>
      </c>
      <c r="E46" s="161">
        <v>1244</v>
      </c>
      <c r="F46" s="161">
        <v>1400</v>
      </c>
      <c r="G46" s="161">
        <v>1011</v>
      </c>
      <c r="H46" s="161">
        <v>1057</v>
      </c>
      <c r="I46" s="161">
        <v>1232</v>
      </c>
      <c r="J46" s="161">
        <v>1021</v>
      </c>
      <c r="K46" s="161">
        <v>963</v>
      </c>
      <c r="L46" s="161">
        <v>1015</v>
      </c>
      <c r="M46" s="161">
        <v>1115</v>
      </c>
      <c r="N46" s="161">
        <v>1221</v>
      </c>
      <c r="O46" s="161">
        <v>1156</v>
      </c>
      <c r="P46" s="161">
        <v>1338</v>
      </c>
      <c r="Q46" s="161">
        <v>1388</v>
      </c>
      <c r="R46" s="529"/>
      <c r="S46" s="405"/>
    </row>
    <row r="47" spans="1:19" ht="12" customHeight="1" x14ac:dyDescent="0.2">
      <c r="A47" s="405"/>
      <c r="B47" s="472"/>
      <c r="C47" s="552"/>
      <c r="D47" s="493" t="s">
        <v>586</v>
      </c>
      <c r="E47" s="161">
        <v>966</v>
      </c>
      <c r="F47" s="161">
        <v>929</v>
      </c>
      <c r="G47" s="161">
        <v>910</v>
      </c>
      <c r="H47" s="161">
        <v>957</v>
      </c>
      <c r="I47" s="161">
        <v>840</v>
      </c>
      <c r="J47" s="161">
        <v>777</v>
      </c>
      <c r="K47" s="161">
        <v>477</v>
      </c>
      <c r="L47" s="161">
        <v>1224</v>
      </c>
      <c r="M47" s="161">
        <v>1220</v>
      </c>
      <c r="N47" s="161">
        <v>836</v>
      </c>
      <c r="O47" s="161">
        <v>748</v>
      </c>
      <c r="P47" s="161">
        <v>840</v>
      </c>
      <c r="Q47" s="161">
        <v>822</v>
      </c>
      <c r="R47" s="529"/>
      <c r="S47" s="405"/>
    </row>
    <row r="48" spans="1:19" ht="12" customHeight="1" x14ac:dyDescent="0.2">
      <c r="A48" s="405"/>
      <c r="B48" s="472"/>
      <c r="C48" s="552"/>
      <c r="D48" s="493" t="s">
        <v>583</v>
      </c>
      <c r="E48" s="161">
        <v>858</v>
      </c>
      <c r="F48" s="161">
        <v>696</v>
      </c>
      <c r="G48" s="161">
        <v>458</v>
      </c>
      <c r="H48" s="161">
        <v>491</v>
      </c>
      <c r="I48" s="161">
        <v>544</v>
      </c>
      <c r="J48" s="161">
        <v>447</v>
      </c>
      <c r="K48" s="161">
        <v>346</v>
      </c>
      <c r="L48" s="161">
        <v>424</v>
      </c>
      <c r="M48" s="161">
        <v>571</v>
      </c>
      <c r="N48" s="161">
        <v>782</v>
      </c>
      <c r="O48" s="161">
        <v>817</v>
      </c>
      <c r="P48" s="161">
        <v>884</v>
      </c>
      <c r="Q48" s="161">
        <v>807</v>
      </c>
      <c r="R48" s="529"/>
      <c r="S48" s="405"/>
    </row>
    <row r="49" spans="1:22" ht="15" customHeight="1" x14ac:dyDescent="0.2">
      <c r="A49" s="405"/>
      <c r="B49" s="472"/>
      <c r="C49" s="1412" t="s">
        <v>220</v>
      </c>
      <c r="D49" s="1412"/>
      <c r="E49" s="476">
        <f t="shared" ref="E49:P49" si="0">+E31/E8*100</f>
        <v>30.136067101584342</v>
      </c>
      <c r="F49" s="476">
        <f t="shared" si="0"/>
        <v>27.100199305077872</v>
      </c>
      <c r="G49" s="476">
        <f t="shared" si="0"/>
        <v>25.527334529317347</v>
      </c>
      <c r="H49" s="476">
        <f t="shared" si="0"/>
        <v>22.849809170563887</v>
      </c>
      <c r="I49" s="476">
        <f t="shared" si="0"/>
        <v>22.982021255377951</v>
      </c>
      <c r="J49" s="476">
        <f t="shared" si="0"/>
        <v>20.460622922946133</v>
      </c>
      <c r="K49" s="476">
        <f t="shared" si="0"/>
        <v>19.408509614494847</v>
      </c>
      <c r="L49" s="476">
        <f t="shared" si="0"/>
        <v>23.961252964548617</v>
      </c>
      <c r="M49" s="476">
        <f t="shared" si="0"/>
        <v>29.118809665871119</v>
      </c>
      <c r="N49" s="476">
        <f t="shared" si="0"/>
        <v>30.551399072272933</v>
      </c>
      <c r="O49" s="476">
        <f t="shared" si="0"/>
        <v>28.424684857188449</v>
      </c>
      <c r="P49" s="476">
        <f t="shared" si="0"/>
        <v>33.739951205855299</v>
      </c>
      <c r="Q49" s="476">
        <f>+Q31/Q8*100</f>
        <v>32.87942459996767</v>
      </c>
      <c r="R49" s="529"/>
      <c r="S49" s="405"/>
    </row>
    <row r="50" spans="1:22" ht="11.25" customHeight="1" thickBot="1" x14ac:dyDescent="0.25">
      <c r="A50" s="405"/>
      <c r="B50" s="472"/>
      <c r="C50" s="1603"/>
      <c r="D50" s="529"/>
      <c r="E50" s="731"/>
      <c r="F50" s="731"/>
      <c r="G50" s="731"/>
      <c r="H50" s="731"/>
      <c r="I50" s="731"/>
      <c r="J50" s="731"/>
      <c r="K50" s="731"/>
      <c r="L50" s="731"/>
      <c r="M50" s="731"/>
      <c r="N50" s="731"/>
      <c r="O50" s="731"/>
      <c r="P50" s="731"/>
      <c r="Q50" s="475"/>
      <c r="R50" s="529"/>
      <c r="S50" s="405"/>
    </row>
    <row r="51" spans="1:22" s="419" customFormat="1" ht="13.5" customHeight="1" thickBot="1" x14ac:dyDescent="0.25">
      <c r="A51" s="417"/>
      <c r="B51" s="547"/>
      <c r="C51" s="590" t="s">
        <v>221</v>
      </c>
      <c r="D51" s="591"/>
      <c r="E51" s="1598"/>
      <c r="F51" s="1598"/>
      <c r="G51" s="1598"/>
      <c r="H51" s="1598"/>
      <c r="I51" s="1598"/>
      <c r="J51" s="1598"/>
      <c r="K51" s="1598"/>
      <c r="L51" s="1598"/>
      <c r="M51" s="1598"/>
      <c r="N51" s="1598"/>
      <c r="O51" s="1598"/>
      <c r="P51" s="1598"/>
      <c r="Q51" s="1599"/>
      <c r="R51" s="529"/>
      <c r="S51" s="417"/>
    </row>
    <row r="52" spans="1:22" ht="9.75" customHeight="1" x14ac:dyDescent="0.2">
      <c r="A52" s="405"/>
      <c r="B52" s="472"/>
      <c r="C52" s="1600" t="s">
        <v>78</v>
      </c>
      <c r="D52" s="1604"/>
      <c r="E52" s="1601"/>
      <c r="F52" s="1601"/>
      <c r="G52" s="1601"/>
      <c r="H52" s="1601"/>
      <c r="I52" s="1601"/>
      <c r="J52" s="1601"/>
      <c r="K52" s="1601"/>
      <c r="L52" s="1601"/>
      <c r="M52" s="1601"/>
      <c r="N52" s="1601"/>
      <c r="O52" s="1601"/>
      <c r="P52" s="1601"/>
      <c r="Q52" s="1602"/>
      <c r="R52" s="529"/>
      <c r="S52" s="405"/>
    </row>
    <row r="53" spans="1:22" ht="15" customHeight="1" x14ac:dyDescent="0.2">
      <c r="A53" s="405"/>
      <c r="B53" s="472"/>
      <c r="C53" s="1412" t="s">
        <v>68</v>
      </c>
      <c r="D53" s="1412"/>
      <c r="E53" s="1585">
        <v>11018</v>
      </c>
      <c r="F53" s="1586">
        <v>10058</v>
      </c>
      <c r="G53" s="1586">
        <v>9572</v>
      </c>
      <c r="H53" s="1586">
        <v>11743</v>
      </c>
      <c r="I53" s="1586">
        <v>11439</v>
      </c>
      <c r="J53" s="1586">
        <v>9551</v>
      </c>
      <c r="K53" s="1586">
        <v>7955</v>
      </c>
      <c r="L53" s="1586">
        <v>10791</v>
      </c>
      <c r="M53" s="1586">
        <v>9587</v>
      </c>
      <c r="N53" s="1586">
        <v>11040</v>
      </c>
      <c r="O53" s="1586">
        <v>10189</v>
      </c>
      <c r="P53" s="1586">
        <v>11871</v>
      </c>
      <c r="Q53" s="1586">
        <v>11264</v>
      </c>
      <c r="R53" s="529"/>
      <c r="S53" s="405"/>
    </row>
    <row r="54" spans="1:22" ht="11.25" customHeight="1" x14ac:dyDescent="0.2">
      <c r="A54" s="405"/>
      <c r="B54" s="472"/>
      <c r="C54" s="552"/>
      <c r="D54" s="96" t="s">
        <v>344</v>
      </c>
      <c r="E54" s="152">
        <v>353</v>
      </c>
      <c r="F54" s="180">
        <v>392</v>
      </c>
      <c r="G54" s="180">
        <v>492</v>
      </c>
      <c r="H54" s="180">
        <v>332</v>
      </c>
      <c r="I54" s="161">
        <v>387</v>
      </c>
      <c r="J54" s="161">
        <v>481</v>
      </c>
      <c r="K54" s="161">
        <v>309</v>
      </c>
      <c r="L54" s="161">
        <v>486</v>
      </c>
      <c r="M54" s="161">
        <v>320</v>
      </c>
      <c r="N54" s="161">
        <v>380</v>
      </c>
      <c r="O54" s="161">
        <v>661</v>
      </c>
      <c r="P54" s="161">
        <v>997</v>
      </c>
      <c r="Q54" s="161">
        <v>442</v>
      </c>
      <c r="R54" s="529"/>
      <c r="S54" s="405"/>
    </row>
    <row r="55" spans="1:22" ht="11.25" customHeight="1" x14ac:dyDescent="0.2">
      <c r="A55" s="405"/>
      <c r="B55" s="472"/>
      <c r="C55" s="552"/>
      <c r="D55" s="96" t="s">
        <v>217</v>
      </c>
      <c r="E55" s="152">
        <v>2625</v>
      </c>
      <c r="F55" s="180">
        <v>2507</v>
      </c>
      <c r="G55" s="180">
        <v>1874</v>
      </c>
      <c r="H55" s="180">
        <v>2721</v>
      </c>
      <c r="I55" s="161">
        <v>3074</v>
      </c>
      <c r="J55" s="161">
        <v>2522</v>
      </c>
      <c r="K55" s="161">
        <v>1798</v>
      </c>
      <c r="L55" s="161">
        <v>2715</v>
      </c>
      <c r="M55" s="161">
        <v>2705</v>
      </c>
      <c r="N55" s="161">
        <v>2768</v>
      </c>
      <c r="O55" s="161">
        <v>2282</v>
      </c>
      <c r="P55" s="161">
        <v>2803</v>
      </c>
      <c r="Q55" s="161">
        <v>2611</v>
      </c>
      <c r="R55" s="529"/>
      <c r="S55" s="405"/>
    </row>
    <row r="56" spans="1:22" ht="11.25" customHeight="1" x14ac:dyDescent="0.2">
      <c r="A56" s="405"/>
      <c r="B56" s="472"/>
      <c r="C56" s="552"/>
      <c r="D56" s="96" t="s">
        <v>165</v>
      </c>
      <c r="E56" s="152">
        <v>8040</v>
      </c>
      <c r="F56" s="180">
        <v>7158</v>
      </c>
      <c r="G56" s="180">
        <v>7206</v>
      </c>
      <c r="H56" s="180">
        <v>8689</v>
      </c>
      <c r="I56" s="161">
        <v>7978</v>
      </c>
      <c r="J56" s="161">
        <v>6537</v>
      </c>
      <c r="K56" s="161">
        <v>5848</v>
      </c>
      <c r="L56" s="161">
        <v>7590</v>
      </c>
      <c r="M56" s="161">
        <v>6562</v>
      </c>
      <c r="N56" s="161">
        <v>7892</v>
      </c>
      <c r="O56" s="161">
        <v>7245</v>
      </c>
      <c r="P56" s="161">
        <v>8070</v>
      </c>
      <c r="Q56" s="161">
        <v>8211</v>
      </c>
      <c r="R56" s="529"/>
      <c r="S56" s="405"/>
    </row>
    <row r="57" spans="1:22" ht="11.25" customHeight="1" x14ac:dyDescent="0.2">
      <c r="A57" s="405"/>
      <c r="B57" s="472"/>
      <c r="C57" s="552"/>
      <c r="D57" s="96" t="s">
        <v>218</v>
      </c>
      <c r="E57" s="747">
        <v>0</v>
      </c>
      <c r="F57" s="746">
        <v>1</v>
      </c>
      <c r="G57" s="746">
        <v>0</v>
      </c>
      <c r="H57" s="746">
        <v>1</v>
      </c>
      <c r="I57" s="746">
        <v>0</v>
      </c>
      <c r="J57" s="746">
        <v>11</v>
      </c>
      <c r="K57" s="746">
        <v>0</v>
      </c>
      <c r="L57" s="746">
        <v>0</v>
      </c>
      <c r="M57" s="746">
        <v>0</v>
      </c>
      <c r="N57" s="746">
        <v>0</v>
      </c>
      <c r="O57" s="746">
        <v>1</v>
      </c>
      <c r="P57" s="746">
        <v>1</v>
      </c>
      <c r="Q57" s="746">
        <v>0</v>
      </c>
      <c r="R57" s="529"/>
      <c r="S57" s="405"/>
      <c r="V57" s="447"/>
    </row>
    <row r="58" spans="1:22" ht="12.75" hidden="1" customHeight="1" x14ac:dyDescent="0.2">
      <c r="A58" s="405"/>
      <c r="B58" s="472"/>
      <c r="C58" s="552"/>
      <c r="D58" s="204" t="s">
        <v>189</v>
      </c>
      <c r="E58" s="151">
        <v>3608</v>
      </c>
      <c r="F58" s="161">
        <v>3241</v>
      </c>
      <c r="G58" s="161">
        <v>2616</v>
      </c>
      <c r="H58" s="161">
        <v>4231</v>
      </c>
      <c r="I58" s="161">
        <v>4515</v>
      </c>
      <c r="J58" s="161">
        <v>3733</v>
      </c>
      <c r="K58" s="161">
        <v>2869</v>
      </c>
      <c r="L58" s="161">
        <v>3988</v>
      </c>
      <c r="M58" s="161">
        <v>3769</v>
      </c>
      <c r="N58" s="161">
        <v>3938</v>
      </c>
      <c r="O58" s="161">
        <v>3246</v>
      </c>
      <c r="P58" s="161">
        <v>4075</v>
      </c>
      <c r="Q58" s="161">
        <v>3588</v>
      </c>
      <c r="R58" s="529"/>
      <c r="S58" s="405"/>
    </row>
    <row r="59" spans="1:22" ht="12.75" hidden="1" customHeight="1" x14ac:dyDescent="0.2">
      <c r="A59" s="405"/>
      <c r="B59" s="472"/>
      <c r="C59" s="552"/>
      <c r="D59" s="204" t="s">
        <v>190</v>
      </c>
      <c r="E59" s="151">
        <v>3662</v>
      </c>
      <c r="F59" s="161">
        <v>3283</v>
      </c>
      <c r="G59" s="161">
        <v>3870</v>
      </c>
      <c r="H59" s="161">
        <v>4161</v>
      </c>
      <c r="I59" s="161">
        <v>3557</v>
      </c>
      <c r="J59" s="161">
        <v>2920</v>
      </c>
      <c r="K59" s="161">
        <v>2392</v>
      </c>
      <c r="L59" s="161">
        <v>3724</v>
      </c>
      <c r="M59" s="161">
        <v>3046</v>
      </c>
      <c r="N59" s="161">
        <v>3375</v>
      </c>
      <c r="O59" s="161">
        <v>2856</v>
      </c>
      <c r="P59" s="161">
        <v>3861</v>
      </c>
      <c r="Q59" s="161">
        <v>3813</v>
      </c>
      <c r="R59" s="529"/>
      <c r="S59" s="405"/>
    </row>
    <row r="60" spans="1:22" ht="12.75" hidden="1" customHeight="1" x14ac:dyDescent="0.2">
      <c r="A60" s="405"/>
      <c r="B60" s="472"/>
      <c r="C60" s="552"/>
      <c r="D60" s="204" t="s">
        <v>59</v>
      </c>
      <c r="E60" s="151">
        <v>1454</v>
      </c>
      <c r="F60" s="161">
        <v>1421</v>
      </c>
      <c r="G60" s="161">
        <v>1266</v>
      </c>
      <c r="H60" s="161">
        <v>1782</v>
      </c>
      <c r="I60" s="161">
        <v>1783</v>
      </c>
      <c r="J60" s="161">
        <v>1336</v>
      </c>
      <c r="K60" s="161">
        <v>1333</v>
      </c>
      <c r="L60" s="161">
        <v>1409</v>
      </c>
      <c r="M60" s="161">
        <v>1125</v>
      </c>
      <c r="N60" s="161">
        <v>1317</v>
      </c>
      <c r="O60" s="161">
        <v>1321</v>
      </c>
      <c r="P60" s="161">
        <v>1356</v>
      </c>
      <c r="Q60" s="161">
        <v>1606</v>
      </c>
      <c r="R60" s="529"/>
      <c r="S60" s="405"/>
    </row>
    <row r="61" spans="1:22" ht="12.75" hidden="1" customHeight="1" x14ac:dyDescent="0.2">
      <c r="A61" s="405"/>
      <c r="B61" s="472"/>
      <c r="C61" s="552"/>
      <c r="D61" s="204" t="s">
        <v>192</v>
      </c>
      <c r="E61" s="151">
        <v>1204</v>
      </c>
      <c r="F61" s="161">
        <v>1221</v>
      </c>
      <c r="G61" s="161">
        <v>1245</v>
      </c>
      <c r="H61" s="161">
        <v>1079</v>
      </c>
      <c r="I61" s="161">
        <v>996</v>
      </c>
      <c r="J61" s="161">
        <v>1030</v>
      </c>
      <c r="K61" s="161">
        <v>864</v>
      </c>
      <c r="L61" s="161">
        <v>1157</v>
      </c>
      <c r="M61" s="161">
        <v>867</v>
      </c>
      <c r="N61" s="161">
        <v>1050</v>
      </c>
      <c r="O61" s="161">
        <v>1277</v>
      </c>
      <c r="P61" s="161">
        <v>1250</v>
      </c>
      <c r="Q61" s="161">
        <v>1147</v>
      </c>
      <c r="R61" s="529"/>
      <c r="S61" s="405"/>
    </row>
    <row r="62" spans="1:22" ht="12.75" hidden="1" customHeight="1" x14ac:dyDescent="0.2">
      <c r="A62" s="405"/>
      <c r="B62" s="472"/>
      <c r="C62" s="552"/>
      <c r="D62" s="204" t="s">
        <v>193</v>
      </c>
      <c r="E62" s="151">
        <v>796</v>
      </c>
      <c r="F62" s="161">
        <v>610</v>
      </c>
      <c r="G62" s="161">
        <v>328</v>
      </c>
      <c r="H62" s="161">
        <v>321</v>
      </c>
      <c r="I62" s="161">
        <v>328</v>
      </c>
      <c r="J62" s="161">
        <v>304</v>
      </c>
      <c r="K62" s="161">
        <v>305</v>
      </c>
      <c r="L62" s="161">
        <v>332</v>
      </c>
      <c r="M62" s="161">
        <v>512</v>
      </c>
      <c r="N62" s="161">
        <v>1067</v>
      </c>
      <c r="O62" s="161">
        <v>1217</v>
      </c>
      <c r="P62" s="161">
        <v>1019</v>
      </c>
      <c r="Q62" s="161">
        <v>778</v>
      </c>
      <c r="R62" s="529"/>
      <c r="S62" s="405"/>
    </row>
    <row r="63" spans="1:22" ht="12.75" hidden="1" customHeight="1" x14ac:dyDescent="0.2">
      <c r="A63" s="405"/>
      <c r="B63" s="472"/>
      <c r="C63" s="552"/>
      <c r="D63" s="204" t="s">
        <v>131</v>
      </c>
      <c r="E63" s="151">
        <v>173</v>
      </c>
      <c r="F63" s="161">
        <v>162</v>
      </c>
      <c r="G63" s="161">
        <v>123</v>
      </c>
      <c r="H63" s="161">
        <v>82</v>
      </c>
      <c r="I63" s="161">
        <v>117</v>
      </c>
      <c r="J63" s="161">
        <v>73</v>
      </c>
      <c r="K63" s="161">
        <v>87</v>
      </c>
      <c r="L63" s="161">
        <v>77</v>
      </c>
      <c r="M63" s="161">
        <v>86</v>
      </c>
      <c r="N63" s="161">
        <v>159</v>
      </c>
      <c r="O63" s="161">
        <v>137</v>
      </c>
      <c r="P63" s="161">
        <v>201</v>
      </c>
      <c r="Q63" s="161">
        <v>190</v>
      </c>
      <c r="R63" s="529"/>
      <c r="S63" s="405"/>
    </row>
    <row r="64" spans="1:22" ht="12.75" hidden="1" customHeight="1" x14ac:dyDescent="0.2">
      <c r="A64" s="405"/>
      <c r="B64" s="472"/>
      <c r="C64" s="552"/>
      <c r="D64" s="204" t="s">
        <v>132</v>
      </c>
      <c r="E64" s="151">
        <v>121</v>
      </c>
      <c r="F64" s="161">
        <v>121</v>
      </c>
      <c r="G64" s="161">
        <v>124</v>
      </c>
      <c r="H64" s="161">
        <v>87</v>
      </c>
      <c r="I64" s="161">
        <v>143</v>
      </c>
      <c r="J64" s="161">
        <v>155</v>
      </c>
      <c r="K64" s="161">
        <v>105</v>
      </c>
      <c r="L64" s="161">
        <v>104</v>
      </c>
      <c r="M64" s="161">
        <v>182</v>
      </c>
      <c r="N64" s="161">
        <v>134</v>
      </c>
      <c r="O64" s="161">
        <v>135</v>
      </c>
      <c r="P64" s="161">
        <v>109</v>
      </c>
      <c r="Q64" s="161">
        <v>142</v>
      </c>
      <c r="R64" s="529"/>
      <c r="S64" s="405"/>
    </row>
    <row r="65" spans="1:19" ht="15" customHeight="1" x14ac:dyDescent="0.2">
      <c r="A65" s="405"/>
      <c r="B65" s="472"/>
      <c r="C65" s="1412" t="s">
        <v>222</v>
      </c>
      <c r="D65" s="1412"/>
      <c r="E65" s="476">
        <f t="shared" ref="E65:P65" si="1">+E53/E31*100</f>
        <v>68.146956952003961</v>
      </c>
      <c r="F65" s="476">
        <f t="shared" si="1"/>
        <v>65.460462089163684</v>
      </c>
      <c r="G65" s="476">
        <f t="shared" si="1"/>
        <v>70.809291315283332</v>
      </c>
      <c r="H65" s="476">
        <f t="shared" si="1"/>
        <v>69.064282773628179</v>
      </c>
      <c r="I65" s="476">
        <f t="shared" si="1"/>
        <v>70.908752789486741</v>
      </c>
      <c r="J65" s="476">
        <f t="shared" si="1"/>
        <v>72.153811286545292</v>
      </c>
      <c r="K65" s="476">
        <f t="shared" si="1"/>
        <v>75.855821493277389</v>
      </c>
      <c r="L65" s="476">
        <f t="shared" si="1"/>
        <v>69.355357028086644</v>
      </c>
      <c r="M65" s="476">
        <f t="shared" si="1"/>
        <v>61.388230774156369</v>
      </c>
      <c r="N65" s="476">
        <f t="shared" si="1"/>
        <v>67.589077996816457</v>
      </c>
      <c r="O65" s="476">
        <f t="shared" si="1"/>
        <v>71.496737071082734</v>
      </c>
      <c r="P65" s="476">
        <f t="shared" si="1"/>
        <v>70.359174964438125</v>
      </c>
      <c r="Q65" s="476">
        <f>+Q53/Q31*100</f>
        <v>69.21469829175372</v>
      </c>
      <c r="R65" s="529"/>
      <c r="S65" s="405"/>
    </row>
    <row r="66" spans="1:19" ht="11.25" customHeight="1" x14ac:dyDescent="0.2">
      <c r="A66" s="405"/>
      <c r="B66" s="472"/>
      <c r="C66" s="552"/>
      <c r="D66" s="467" t="s">
        <v>189</v>
      </c>
      <c r="E66" s="181">
        <f t="shared" ref="E66:Q72" si="2">+E58/E32*100</f>
        <v>61.780821917808218</v>
      </c>
      <c r="F66" s="181">
        <f t="shared" si="2"/>
        <v>56.899578651685388</v>
      </c>
      <c r="G66" s="181">
        <f t="shared" si="2"/>
        <v>66.547952175019077</v>
      </c>
      <c r="H66" s="181">
        <f t="shared" si="2"/>
        <v>64.516620921012503</v>
      </c>
      <c r="I66" s="181">
        <f t="shared" si="2"/>
        <v>70.74584769664682</v>
      </c>
      <c r="J66" s="181">
        <f t="shared" si="2"/>
        <v>71.802269667243706</v>
      </c>
      <c r="K66" s="181">
        <f t="shared" si="2"/>
        <v>85.437760571768905</v>
      </c>
      <c r="L66" s="181">
        <f t="shared" si="2"/>
        <v>66.114058355437663</v>
      </c>
      <c r="M66" s="181">
        <f t="shared" si="2"/>
        <v>63.047842087654736</v>
      </c>
      <c r="N66" s="181">
        <f t="shared" si="2"/>
        <v>69.270008795074759</v>
      </c>
      <c r="O66" s="181">
        <f t="shared" si="2"/>
        <v>66.983078827899305</v>
      </c>
      <c r="P66" s="181">
        <f t="shared" si="2"/>
        <v>74.620032960996156</v>
      </c>
      <c r="Q66" s="181">
        <f>+Q58/Q32*100</f>
        <v>67.329705385625829</v>
      </c>
      <c r="R66" s="529"/>
      <c r="S66" s="153"/>
    </row>
    <row r="67" spans="1:19" ht="11.25" customHeight="1" x14ac:dyDescent="0.2">
      <c r="A67" s="405"/>
      <c r="B67" s="472"/>
      <c r="C67" s="552"/>
      <c r="D67" s="467" t="s">
        <v>190</v>
      </c>
      <c r="E67" s="181">
        <f t="shared" si="2"/>
        <v>74.841610463928063</v>
      </c>
      <c r="F67" s="181">
        <f t="shared" si="2"/>
        <v>73.101759073702965</v>
      </c>
      <c r="G67" s="181">
        <f t="shared" si="2"/>
        <v>81.870107890839861</v>
      </c>
      <c r="H67" s="181">
        <f t="shared" si="2"/>
        <v>77.413953488372087</v>
      </c>
      <c r="I67" s="181">
        <f t="shared" si="2"/>
        <v>79.521573887771069</v>
      </c>
      <c r="J67" s="181">
        <f t="shared" si="2"/>
        <v>79.84686901832103</v>
      </c>
      <c r="K67" s="181">
        <f t="shared" si="2"/>
        <v>73.532124193052567</v>
      </c>
      <c r="L67" s="181">
        <f t="shared" si="2"/>
        <v>77.373779347600248</v>
      </c>
      <c r="M67" s="181">
        <f t="shared" si="2"/>
        <v>71.46879399343031</v>
      </c>
      <c r="N67" s="181">
        <f t="shared" si="2"/>
        <v>73.194534808067672</v>
      </c>
      <c r="O67" s="181">
        <f t="shared" si="2"/>
        <v>75.356200527704488</v>
      </c>
      <c r="P67" s="181">
        <f t="shared" si="2"/>
        <v>74.579872513038438</v>
      </c>
      <c r="Q67" s="181">
        <f t="shared" si="2"/>
        <v>75.759984104907602</v>
      </c>
      <c r="R67" s="529"/>
      <c r="S67" s="153"/>
    </row>
    <row r="68" spans="1:19" ht="11.25" customHeight="1" x14ac:dyDescent="0.2">
      <c r="A68" s="405"/>
      <c r="B68" s="472"/>
      <c r="C68" s="552"/>
      <c r="D68" s="467" t="s">
        <v>59</v>
      </c>
      <c r="E68" s="181">
        <f t="shared" si="2"/>
        <v>64.679715302491104</v>
      </c>
      <c r="F68" s="181">
        <f t="shared" si="2"/>
        <v>64.182475158084912</v>
      </c>
      <c r="G68" s="181">
        <f t="shared" si="2"/>
        <v>62.985074626865668</v>
      </c>
      <c r="H68" s="181">
        <f t="shared" si="2"/>
        <v>66.91701088997371</v>
      </c>
      <c r="I68" s="181">
        <f t="shared" si="2"/>
        <v>70.141620771046419</v>
      </c>
      <c r="J68" s="181">
        <f t="shared" si="2"/>
        <v>69.583333333333329</v>
      </c>
      <c r="K68" s="181">
        <f t="shared" si="2"/>
        <v>74.220489977728292</v>
      </c>
      <c r="L68" s="181">
        <f t="shared" si="2"/>
        <v>64.367291000456831</v>
      </c>
      <c r="M68" s="181">
        <f t="shared" si="2"/>
        <v>52.204176334106734</v>
      </c>
      <c r="N68" s="181">
        <f t="shared" si="2"/>
        <v>56.114188325521944</v>
      </c>
      <c r="O68" s="181">
        <f t="shared" si="2"/>
        <v>68.127900979886533</v>
      </c>
      <c r="P68" s="181">
        <f t="shared" si="2"/>
        <v>56.17232808616405</v>
      </c>
      <c r="Q68" s="181">
        <f t="shared" si="2"/>
        <v>62.393162393162392</v>
      </c>
      <c r="R68" s="529"/>
      <c r="S68" s="153"/>
    </row>
    <row r="69" spans="1:19" ht="11.25" customHeight="1" x14ac:dyDescent="0.2">
      <c r="A69" s="405"/>
      <c r="B69" s="472"/>
      <c r="C69" s="552"/>
      <c r="D69" s="467" t="s">
        <v>192</v>
      </c>
      <c r="E69" s="181">
        <f t="shared" si="2"/>
        <v>75.344180225281605</v>
      </c>
      <c r="F69" s="181">
        <f t="shared" si="2"/>
        <v>69.971346704871067</v>
      </c>
      <c r="G69" s="181">
        <f t="shared" si="2"/>
        <v>77.137546468401482</v>
      </c>
      <c r="H69" s="181">
        <f t="shared" si="2"/>
        <v>72.85617825793382</v>
      </c>
      <c r="I69" s="181">
        <f t="shared" si="2"/>
        <v>54.936569222283502</v>
      </c>
      <c r="J69" s="181">
        <f t="shared" si="2"/>
        <v>62.27327690447401</v>
      </c>
      <c r="K69" s="181">
        <f t="shared" si="2"/>
        <v>59.833795013850413</v>
      </c>
      <c r="L69" s="181">
        <f t="shared" si="2"/>
        <v>74.645161290322577</v>
      </c>
      <c r="M69" s="181">
        <f t="shared" si="2"/>
        <v>52.072072072072075</v>
      </c>
      <c r="N69" s="181">
        <f t="shared" si="2"/>
        <v>63.444108761329311</v>
      </c>
      <c r="O69" s="181">
        <f t="shared" si="2"/>
        <v>81.441326530612244</v>
      </c>
      <c r="P69" s="181">
        <f t="shared" si="2"/>
        <v>74.760765550239242</v>
      </c>
      <c r="Q69" s="181">
        <f t="shared" si="2"/>
        <v>76.773761713520756</v>
      </c>
      <c r="R69" s="529"/>
      <c r="S69" s="153"/>
    </row>
    <row r="70" spans="1:19" ht="11.25" customHeight="1" x14ac:dyDescent="0.2">
      <c r="A70" s="405"/>
      <c r="B70" s="472"/>
      <c r="C70" s="552"/>
      <c r="D70" s="467" t="s">
        <v>193</v>
      </c>
      <c r="E70" s="181">
        <f t="shared" si="2"/>
        <v>71.262309758281106</v>
      </c>
      <c r="F70" s="181">
        <f t="shared" si="2"/>
        <v>77.313054499366288</v>
      </c>
      <c r="G70" s="181">
        <f t="shared" si="2"/>
        <v>36.403995560488347</v>
      </c>
      <c r="H70" s="181">
        <f t="shared" si="2"/>
        <v>55.154639175257735</v>
      </c>
      <c r="I70" s="181">
        <f>+I62/I36*100</f>
        <v>60.516605166051662</v>
      </c>
      <c r="J70" s="181">
        <f t="shared" si="2"/>
        <v>58.574181117533719</v>
      </c>
      <c r="K70" s="181">
        <f t="shared" si="2"/>
        <v>80.901856763925721</v>
      </c>
      <c r="L70" s="181">
        <f t="shared" si="2"/>
        <v>50.609756097560975</v>
      </c>
      <c r="M70" s="181">
        <f t="shared" si="2"/>
        <v>43.798118049615056</v>
      </c>
      <c r="N70" s="181">
        <f t="shared" si="2"/>
        <v>66.027227722772281</v>
      </c>
      <c r="O70" s="181">
        <f t="shared" si="2"/>
        <v>71.799410029498517</v>
      </c>
      <c r="P70" s="181">
        <f t="shared" si="2"/>
        <v>62.096282754418041</v>
      </c>
      <c r="Q70" s="181">
        <f t="shared" si="2"/>
        <v>60.639127045985973</v>
      </c>
      <c r="R70" s="529"/>
      <c r="S70" s="153"/>
    </row>
    <row r="71" spans="1:19" ht="11.25" customHeight="1" x14ac:dyDescent="0.2">
      <c r="A71" s="405"/>
      <c r="B71" s="472"/>
      <c r="C71" s="552"/>
      <c r="D71" s="467" t="s">
        <v>131</v>
      </c>
      <c r="E71" s="181">
        <f t="shared" si="2"/>
        <v>75.217391304347828</v>
      </c>
      <c r="F71" s="181">
        <f t="shared" si="2"/>
        <v>77.511961722488039</v>
      </c>
      <c r="G71" s="181">
        <f t="shared" si="2"/>
        <v>92.481203007518801</v>
      </c>
      <c r="H71" s="181">
        <f t="shared" si="2"/>
        <v>48.80952380952381</v>
      </c>
      <c r="I71" s="181">
        <f t="shared" si="2"/>
        <v>68.421052631578945</v>
      </c>
      <c r="J71" s="181">
        <f t="shared" si="2"/>
        <v>65.178571428571431</v>
      </c>
      <c r="K71" s="181">
        <f t="shared" si="2"/>
        <v>94.565217391304344</v>
      </c>
      <c r="L71" s="181">
        <f t="shared" si="2"/>
        <v>62.601626016260155</v>
      </c>
      <c r="M71" s="181">
        <f t="shared" si="2"/>
        <v>56.953642384105962</v>
      </c>
      <c r="N71" s="181">
        <f t="shared" si="2"/>
        <v>73.95348837209302</v>
      </c>
      <c r="O71" s="181">
        <f t="shared" si="2"/>
        <v>67.487684729064028</v>
      </c>
      <c r="P71" s="181">
        <f t="shared" si="2"/>
        <v>70.526315789473685</v>
      </c>
      <c r="Q71" s="181">
        <f t="shared" si="2"/>
        <v>67.137809187279146</v>
      </c>
      <c r="R71" s="529"/>
      <c r="S71" s="153"/>
    </row>
    <row r="72" spans="1:19" ht="11.25" customHeight="1" x14ac:dyDescent="0.2">
      <c r="A72" s="405"/>
      <c r="B72" s="472"/>
      <c r="C72" s="552"/>
      <c r="D72" s="467" t="s">
        <v>132</v>
      </c>
      <c r="E72" s="181">
        <f t="shared" si="2"/>
        <v>50</v>
      </c>
      <c r="F72" s="181">
        <f t="shared" si="2"/>
        <v>54.751131221719461</v>
      </c>
      <c r="G72" s="181">
        <f t="shared" si="2"/>
        <v>61.386138613861384</v>
      </c>
      <c r="H72" s="181">
        <f t="shared" si="2"/>
        <v>49.43181818181818</v>
      </c>
      <c r="I72" s="181">
        <f t="shared" si="2"/>
        <v>68.421052631578945</v>
      </c>
      <c r="J72" s="181">
        <f t="shared" si="2"/>
        <v>88.068181818181827</v>
      </c>
      <c r="K72" s="181">
        <f t="shared" si="2"/>
        <v>62.874251497005986</v>
      </c>
      <c r="L72" s="181">
        <f t="shared" si="2"/>
        <v>53.061224489795919</v>
      </c>
      <c r="M72" s="181">
        <f t="shared" si="2"/>
        <v>76.793248945147667</v>
      </c>
      <c r="N72" s="181">
        <f t="shared" si="2"/>
        <v>65.365853658536594</v>
      </c>
      <c r="O72" s="181">
        <f t="shared" si="2"/>
        <v>64.285714285714292</v>
      </c>
      <c r="P72" s="181">
        <f t="shared" si="2"/>
        <v>49.099099099099099</v>
      </c>
      <c r="Q72" s="181">
        <f t="shared" si="2"/>
        <v>51.079136690647488</v>
      </c>
      <c r="R72" s="529"/>
      <c r="S72" s="153"/>
    </row>
    <row r="73" spans="1:19" s="447" customFormat="1" ht="20.25" customHeight="1" x14ac:dyDescent="0.2">
      <c r="A73" s="443"/>
      <c r="B73" s="732"/>
      <c r="C73" s="1605" t="s">
        <v>288</v>
      </c>
      <c r="D73" s="1606"/>
      <c r="E73" s="1606"/>
      <c r="F73" s="1606"/>
      <c r="G73" s="1606"/>
      <c r="H73" s="1606"/>
      <c r="I73" s="1606"/>
      <c r="J73" s="1606"/>
      <c r="K73" s="1606"/>
      <c r="L73" s="1606"/>
      <c r="M73" s="1606"/>
      <c r="N73" s="1606"/>
      <c r="O73" s="1606"/>
      <c r="P73" s="1606"/>
      <c r="Q73" s="1606"/>
      <c r="R73" s="754"/>
      <c r="S73" s="153"/>
    </row>
    <row r="74" spans="1:19" ht="13.5" customHeight="1" x14ac:dyDescent="0.2">
      <c r="A74" s="405"/>
      <c r="B74" s="472"/>
      <c r="C74" s="477" t="s">
        <v>442</v>
      </c>
      <c r="D74" s="415"/>
      <c r="E74" s="471"/>
      <c r="F74" s="471"/>
      <c r="G74" s="415"/>
      <c r="H74" s="471"/>
      <c r="I74" s="1607" t="s">
        <v>620</v>
      </c>
      <c r="J74" s="415"/>
      <c r="K74" s="471"/>
      <c r="L74" s="415"/>
      <c r="M74" s="415"/>
      <c r="N74" s="415"/>
      <c r="O74" s="415"/>
      <c r="P74" s="415"/>
      <c r="Q74" s="415"/>
      <c r="R74" s="529"/>
      <c r="S74" s="405"/>
    </row>
    <row r="75" spans="1:19" s="447" customFormat="1" ht="12.75" customHeight="1" x14ac:dyDescent="0.2">
      <c r="A75" s="443"/>
      <c r="B75" s="732"/>
      <c r="C75" s="1606" t="s">
        <v>397</v>
      </c>
      <c r="D75" s="1606"/>
      <c r="E75" s="1606"/>
      <c r="F75" s="1606"/>
      <c r="G75" s="1606"/>
      <c r="H75" s="1606"/>
      <c r="I75" s="1606"/>
      <c r="J75" s="1606"/>
      <c r="K75" s="1606"/>
      <c r="L75" s="1606"/>
      <c r="M75" s="1606"/>
      <c r="N75" s="1606"/>
      <c r="O75" s="1606"/>
      <c r="P75" s="1606"/>
      <c r="Q75" s="1606"/>
      <c r="R75" s="754"/>
      <c r="S75" s="443"/>
    </row>
    <row r="76" spans="1:19" ht="13.5" customHeight="1" x14ac:dyDescent="0.2">
      <c r="A76" s="405"/>
      <c r="B76" s="642">
        <v>10</v>
      </c>
      <c r="C76" s="1526">
        <v>42552</v>
      </c>
      <c r="D76" s="1526"/>
      <c r="E76" s="1608"/>
      <c r="F76" s="1608"/>
      <c r="G76" s="1608"/>
      <c r="H76" s="1608"/>
      <c r="I76" s="1608"/>
      <c r="J76" s="153"/>
      <c r="K76" s="153"/>
      <c r="L76" s="432"/>
      <c r="M76" s="1609"/>
      <c r="N76" s="1609"/>
      <c r="O76" s="1609"/>
      <c r="P76" s="432"/>
      <c r="Q76" s="471"/>
      <c r="R76" s="415"/>
      <c r="S76" s="405"/>
    </row>
  </sheetData>
  <mergeCells count="17">
    <mergeCell ref="C53:D53"/>
    <mergeCell ref="C65:D65"/>
    <mergeCell ref="C73:Q73"/>
    <mergeCell ref="C75:Q75"/>
    <mergeCell ref="C76:D76"/>
    <mergeCell ref="C8:D8"/>
    <mergeCell ref="C16:D16"/>
    <mergeCell ref="C22:D22"/>
    <mergeCell ref="C23:D23"/>
    <mergeCell ref="C31:D31"/>
    <mergeCell ref="C49:D49"/>
    <mergeCell ref="D1:R1"/>
    <mergeCell ref="B2:D2"/>
    <mergeCell ref="C5:D6"/>
    <mergeCell ref="E5:N5"/>
    <mergeCell ref="E6:K6"/>
    <mergeCell ref="L6:Q6"/>
  </mergeCells>
  <conditionalFormatting sqref="E7:Q7">
    <cfRule type="cellIs" dxfId="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52"/>
  <sheetViews>
    <sheetView workbookViewId="0"/>
  </sheetViews>
  <sheetFormatPr defaultRowHeight="12.75" x14ac:dyDescent="0.2"/>
  <cols>
    <col min="1" max="1" width="1" style="410" customWidth="1"/>
    <col min="2" max="2" width="2.5703125" style="410" customWidth="1"/>
    <col min="3" max="3" width="1" style="410" customWidth="1"/>
    <col min="4" max="4" width="23.42578125" style="410" customWidth="1"/>
    <col min="5" max="5" width="5.42578125" style="410" customWidth="1"/>
    <col min="6" max="6" width="5.42578125" style="405" customWidth="1"/>
    <col min="7" max="17" width="5.42578125" style="410" customWidth="1"/>
    <col min="18" max="18" width="2.5703125" style="410" customWidth="1"/>
    <col min="19" max="19" width="1" style="410" customWidth="1"/>
    <col min="20" max="16384" width="9.140625" style="410"/>
  </cols>
  <sheetData>
    <row r="1" spans="1:24" ht="13.5" customHeight="1" x14ac:dyDescent="0.2">
      <c r="A1" s="405"/>
      <c r="B1" s="1416" t="s">
        <v>320</v>
      </c>
      <c r="C1" s="1417"/>
      <c r="D1" s="1417"/>
      <c r="E1" s="1417"/>
      <c r="F1" s="1417"/>
      <c r="G1" s="1417"/>
      <c r="H1" s="1417"/>
      <c r="I1" s="442"/>
      <c r="J1" s="442"/>
      <c r="K1" s="442"/>
      <c r="L1" s="442"/>
      <c r="M1" s="442"/>
      <c r="N1" s="442"/>
      <c r="O1" s="442"/>
      <c r="P1" s="442"/>
      <c r="Q1" s="415"/>
      <c r="R1" s="415"/>
      <c r="S1" s="405"/>
    </row>
    <row r="2" spans="1:24" ht="6" customHeight="1" x14ac:dyDescent="0.2">
      <c r="A2" s="405"/>
      <c r="B2" s="1307"/>
      <c r="C2" s="1306"/>
      <c r="D2" s="1306"/>
      <c r="E2" s="462"/>
      <c r="F2" s="462"/>
      <c r="G2" s="462"/>
      <c r="H2" s="462"/>
      <c r="I2" s="462"/>
      <c r="J2" s="462"/>
      <c r="K2" s="462"/>
      <c r="L2" s="462"/>
      <c r="M2" s="462"/>
      <c r="N2" s="462"/>
      <c r="O2" s="462"/>
      <c r="P2" s="462"/>
      <c r="Q2" s="462"/>
      <c r="R2" s="414"/>
      <c r="S2" s="405"/>
    </row>
    <row r="3" spans="1:24" ht="13.5" customHeight="1" thickBot="1" x14ac:dyDescent="0.25">
      <c r="A3" s="405"/>
      <c r="B3" s="415"/>
      <c r="C3" s="415"/>
      <c r="D3" s="415"/>
      <c r="E3" s="731"/>
      <c r="F3" s="731"/>
      <c r="G3" s="731"/>
      <c r="H3" s="731"/>
      <c r="I3" s="731"/>
      <c r="J3" s="731"/>
      <c r="K3" s="731"/>
      <c r="L3" s="731"/>
      <c r="M3" s="731"/>
      <c r="N3" s="731"/>
      <c r="O3" s="731"/>
      <c r="P3" s="731"/>
      <c r="Q3" s="731" t="s">
        <v>73</v>
      </c>
      <c r="R3" s="589"/>
      <c r="S3" s="405"/>
    </row>
    <row r="4" spans="1:24" s="419" customFormat="1" ht="13.5" customHeight="1" thickBot="1" x14ac:dyDescent="0.25">
      <c r="A4" s="417"/>
      <c r="B4" s="418"/>
      <c r="C4" s="590" t="s">
        <v>223</v>
      </c>
      <c r="D4" s="591"/>
      <c r="E4" s="591"/>
      <c r="F4" s="591"/>
      <c r="G4" s="591"/>
      <c r="H4" s="591"/>
      <c r="I4" s="591"/>
      <c r="J4" s="591"/>
      <c r="K4" s="591"/>
      <c r="L4" s="591"/>
      <c r="M4" s="591"/>
      <c r="N4" s="591"/>
      <c r="O4" s="591"/>
      <c r="P4" s="591"/>
      <c r="Q4" s="592"/>
      <c r="R4" s="589"/>
      <c r="S4" s="417"/>
      <c r="T4" s="717"/>
      <c r="U4" s="717"/>
      <c r="V4" s="717"/>
      <c r="W4" s="717"/>
      <c r="X4" s="717"/>
    </row>
    <row r="5" spans="1:24" ht="4.5" customHeight="1" x14ac:dyDescent="0.2">
      <c r="A5" s="405"/>
      <c r="B5" s="415"/>
      <c r="C5" s="1418" t="s">
        <v>78</v>
      </c>
      <c r="D5" s="1418"/>
      <c r="E5" s="529"/>
      <c r="F5" s="529"/>
      <c r="G5" s="529"/>
      <c r="H5" s="529"/>
      <c r="I5" s="529"/>
      <c r="J5" s="529"/>
      <c r="K5" s="529"/>
      <c r="L5" s="529"/>
      <c r="M5" s="529"/>
      <c r="N5" s="529"/>
      <c r="O5" s="529"/>
      <c r="P5" s="529"/>
      <c r="Q5" s="529"/>
      <c r="R5" s="589"/>
      <c r="S5" s="405"/>
      <c r="T5" s="435"/>
      <c r="U5" s="435"/>
      <c r="V5" s="435"/>
      <c r="W5" s="435"/>
      <c r="X5" s="435"/>
    </row>
    <row r="6" spans="1:24" ht="13.5" customHeight="1" x14ac:dyDescent="0.2">
      <c r="A6" s="405"/>
      <c r="B6" s="415"/>
      <c r="C6" s="1418"/>
      <c r="D6" s="1418"/>
      <c r="E6" s="1419" t="s">
        <v>579</v>
      </c>
      <c r="F6" s="1419"/>
      <c r="G6" s="1419"/>
      <c r="H6" s="1419"/>
      <c r="I6" s="1419"/>
      <c r="J6" s="1419"/>
      <c r="K6" s="1419"/>
      <c r="L6" s="1420" t="s">
        <v>580</v>
      </c>
      <c r="M6" s="1420"/>
      <c r="N6" s="1420"/>
      <c r="O6" s="1420"/>
      <c r="P6" s="1420"/>
      <c r="Q6" s="1420"/>
      <c r="R6" s="589"/>
      <c r="S6" s="405"/>
      <c r="T6" s="435"/>
      <c r="U6" s="435"/>
      <c r="V6" s="435"/>
      <c r="W6" s="435"/>
      <c r="X6" s="435"/>
    </row>
    <row r="7" spans="1:24" x14ac:dyDescent="0.2">
      <c r="A7" s="405"/>
      <c r="B7" s="415"/>
      <c r="C7" s="420"/>
      <c r="D7" s="420"/>
      <c r="E7" s="811" t="s">
        <v>100</v>
      </c>
      <c r="F7" s="811" t="s">
        <v>99</v>
      </c>
      <c r="G7" s="811" t="s">
        <v>98</v>
      </c>
      <c r="H7" s="811" t="s">
        <v>97</v>
      </c>
      <c r="I7" s="811" t="s">
        <v>96</v>
      </c>
      <c r="J7" s="811" t="s">
        <v>95</v>
      </c>
      <c r="K7" s="811" t="s">
        <v>94</v>
      </c>
      <c r="L7" s="811" t="s">
        <v>93</v>
      </c>
      <c r="M7" s="811" t="s">
        <v>104</v>
      </c>
      <c r="N7" s="811" t="s">
        <v>103</v>
      </c>
      <c r="O7" s="811" t="s">
        <v>102</v>
      </c>
      <c r="P7" s="811" t="s">
        <v>101</v>
      </c>
      <c r="Q7" s="811" t="s">
        <v>100</v>
      </c>
      <c r="R7" s="416"/>
      <c r="S7" s="405"/>
      <c r="T7" s="435"/>
      <c r="U7" s="435"/>
      <c r="V7" s="435"/>
      <c r="W7" s="435"/>
      <c r="X7" s="435"/>
    </row>
    <row r="8" spans="1:24" s="596" customFormat="1" ht="22.5" customHeight="1" x14ac:dyDescent="0.2">
      <c r="A8" s="593"/>
      <c r="B8" s="594"/>
      <c r="C8" s="1412" t="s">
        <v>68</v>
      </c>
      <c r="D8" s="1412"/>
      <c r="E8" s="1610">
        <v>776883</v>
      </c>
      <c r="F8" s="402">
        <v>764836</v>
      </c>
      <c r="G8" s="402">
        <v>757282</v>
      </c>
      <c r="H8" s="402">
        <v>759019</v>
      </c>
      <c r="I8" s="402">
        <v>763098</v>
      </c>
      <c r="J8" s="402">
        <v>766983</v>
      </c>
      <c r="K8" s="402">
        <v>763346</v>
      </c>
      <c r="L8" s="402">
        <v>770950</v>
      </c>
      <c r="M8" s="402">
        <v>765373</v>
      </c>
      <c r="N8" s="402">
        <v>754676</v>
      </c>
      <c r="O8" s="402">
        <v>739185</v>
      </c>
      <c r="P8" s="402">
        <v>716098</v>
      </c>
      <c r="Q8" s="402">
        <v>697345</v>
      </c>
      <c r="R8" s="595"/>
      <c r="S8" s="593"/>
      <c r="T8" s="435"/>
      <c r="U8" s="435"/>
      <c r="V8" s="435"/>
      <c r="W8" s="435"/>
      <c r="X8" s="435"/>
    </row>
    <row r="9" spans="1:24" s="419" customFormat="1" ht="18.75" customHeight="1" x14ac:dyDescent="0.2">
      <c r="A9" s="417"/>
      <c r="B9" s="418"/>
      <c r="C9" s="424"/>
      <c r="D9" s="464" t="s">
        <v>330</v>
      </c>
      <c r="E9" s="1612">
        <v>536656</v>
      </c>
      <c r="F9" s="465">
        <v>532698</v>
      </c>
      <c r="G9" s="465">
        <v>536581</v>
      </c>
      <c r="H9" s="465">
        <v>538713</v>
      </c>
      <c r="I9" s="465">
        <v>542030</v>
      </c>
      <c r="J9" s="465">
        <v>550250</v>
      </c>
      <c r="K9" s="465">
        <v>555167</v>
      </c>
      <c r="L9" s="465">
        <v>570380</v>
      </c>
      <c r="M9" s="465">
        <v>575999</v>
      </c>
      <c r="N9" s="465">
        <v>575075</v>
      </c>
      <c r="O9" s="465">
        <v>562934</v>
      </c>
      <c r="P9" s="465">
        <v>534958</v>
      </c>
      <c r="Q9" s="465">
        <v>511642</v>
      </c>
      <c r="R9" s="448"/>
      <c r="S9" s="417"/>
      <c r="T9" s="717"/>
      <c r="U9" s="1613"/>
      <c r="V9" s="1611"/>
      <c r="W9" s="717"/>
      <c r="X9" s="717"/>
    </row>
    <row r="10" spans="1:24" s="419" customFormat="1" ht="18.75" customHeight="1" x14ac:dyDescent="0.2">
      <c r="A10" s="417"/>
      <c r="B10" s="418"/>
      <c r="C10" s="424"/>
      <c r="D10" s="464" t="s">
        <v>224</v>
      </c>
      <c r="E10" s="1612">
        <v>61512</v>
      </c>
      <c r="F10" s="465">
        <v>61827</v>
      </c>
      <c r="G10" s="465">
        <v>62274</v>
      </c>
      <c r="H10" s="465">
        <v>62435</v>
      </c>
      <c r="I10" s="465">
        <v>64281</v>
      </c>
      <c r="J10" s="465">
        <v>64661</v>
      </c>
      <c r="K10" s="465">
        <v>63766</v>
      </c>
      <c r="L10" s="465">
        <v>64582</v>
      </c>
      <c r="M10" s="465">
        <v>63024</v>
      </c>
      <c r="N10" s="465">
        <v>63484</v>
      </c>
      <c r="O10" s="465">
        <v>63661</v>
      </c>
      <c r="P10" s="465">
        <v>64519</v>
      </c>
      <c r="Q10" s="465">
        <v>63995</v>
      </c>
      <c r="R10" s="448"/>
      <c r="S10" s="417"/>
      <c r="T10" s="717"/>
      <c r="U10" s="717"/>
      <c r="V10" s="1611"/>
      <c r="W10" s="717"/>
      <c r="X10" s="717"/>
    </row>
    <row r="11" spans="1:24" s="419" customFormat="1" ht="18.75" customHeight="1" x14ac:dyDescent="0.2">
      <c r="A11" s="417"/>
      <c r="B11" s="418"/>
      <c r="C11" s="424"/>
      <c r="D11" s="464" t="s">
        <v>225</v>
      </c>
      <c r="E11" s="1612">
        <v>155892</v>
      </c>
      <c r="F11" s="465">
        <v>146321</v>
      </c>
      <c r="G11" s="465">
        <v>135308</v>
      </c>
      <c r="H11" s="465">
        <v>134594</v>
      </c>
      <c r="I11" s="465">
        <v>133858</v>
      </c>
      <c r="J11" s="465">
        <v>129471</v>
      </c>
      <c r="K11" s="465">
        <v>122486</v>
      </c>
      <c r="L11" s="465">
        <v>114433</v>
      </c>
      <c r="M11" s="465">
        <v>104602</v>
      </c>
      <c r="N11" s="465">
        <v>94036</v>
      </c>
      <c r="O11" s="465">
        <v>90913</v>
      </c>
      <c r="P11" s="465">
        <v>94353</v>
      </c>
      <c r="Q11" s="465">
        <v>98566</v>
      </c>
      <c r="R11" s="448"/>
      <c r="S11" s="417"/>
      <c r="T11" s="717"/>
      <c r="U11" s="717"/>
      <c r="V11" s="1611"/>
      <c r="W11" s="717"/>
      <c r="X11" s="717"/>
    </row>
    <row r="12" spans="1:24" s="419" customFormat="1" ht="22.5" customHeight="1" x14ac:dyDescent="0.2">
      <c r="A12" s="417"/>
      <c r="B12" s="418"/>
      <c r="C12" s="424"/>
      <c r="D12" s="466" t="s">
        <v>331</v>
      </c>
      <c r="E12" s="1612">
        <v>22823</v>
      </c>
      <c r="F12" s="465">
        <v>23990</v>
      </c>
      <c r="G12" s="465">
        <v>23119</v>
      </c>
      <c r="H12" s="465">
        <v>23277</v>
      </c>
      <c r="I12" s="465">
        <v>22929</v>
      </c>
      <c r="J12" s="465">
        <v>22601</v>
      </c>
      <c r="K12" s="465">
        <v>21927</v>
      </c>
      <c r="L12" s="465">
        <v>21555</v>
      </c>
      <c r="M12" s="465">
        <v>21748</v>
      </c>
      <c r="N12" s="465">
        <v>22081</v>
      </c>
      <c r="O12" s="465">
        <v>21677</v>
      </c>
      <c r="P12" s="465">
        <v>22268</v>
      </c>
      <c r="Q12" s="465">
        <v>23142</v>
      </c>
      <c r="R12" s="448"/>
      <c r="S12" s="417"/>
      <c r="T12" s="717"/>
      <c r="U12" s="717"/>
      <c r="V12" s="1611"/>
      <c r="W12" s="717"/>
      <c r="X12" s="717"/>
    </row>
    <row r="13" spans="1:24" ht="15.75" customHeight="1" thickBot="1" x14ac:dyDescent="0.25">
      <c r="A13" s="405"/>
      <c r="B13" s="415"/>
      <c r="C13" s="420"/>
      <c r="D13" s="420"/>
      <c r="E13" s="731"/>
      <c r="F13" s="731"/>
      <c r="G13" s="731"/>
      <c r="H13" s="731"/>
      <c r="I13" s="731"/>
      <c r="J13" s="731"/>
      <c r="K13" s="731"/>
      <c r="L13" s="731"/>
      <c r="M13" s="731"/>
      <c r="N13" s="731"/>
      <c r="O13" s="731"/>
      <c r="P13" s="731"/>
      <c r="Q13" s="475"/>
      <c r="R13" s="416"/>
      <c r="S13" s="405"/>
      <c r="T13" s="435"/>
      <c r="U13" s="435"/>
      <c r="V13" s="1611"/>
      <c r="W13" s="435"/>
      <c r="X13" s="435"/>
    </row>
    <row r="14" spans="1:24" ht="13.5" customHeight="1" thickBot="1" x14ac:dyDescent="0.25">
      <c r="A14" s="405"/>
      <c r="B14" s="415"/>
      <c r="C14" s="590" t="s">
        <v>25</v>
      </c>
      <c r="D14" s="591"/>
      <c r="E14" s="591"/>
      <c r="F14" s="591"/>
      <c r="G14" s="591"/>
      <c r="H14" s="591"/>
      <c r="I14" s="591"/>
      <c r="J14" s="591"/>
      <c r="K14" s="591"/>
      <c r="L14" s="591"/>
      <c r="M14" s="591"/>
      <c r="N14" s="591"/>
      <c r="O14" s="591"/>
      <c r="P14" s="591"/>
      <c r="Q14" s="592"/>
      <c r="R14" s="416"/>
      <c r="S14" s="405"/>
      <c r="T14" s="435"/>
      <c r="U14" s="435"/>
      <c r="V14" s="1611"/>
      <c r="W14" s="435"/>
      <c r="X14" s="435"/>
    </row>
    <row r="15" spans="1:24" ht="9.75" customHeight="1" x14ac:dyDescent="0.2">
      <c r="A15" s="405"/>
      <c r="B15" s="415"/>
      <c r="C15" s="1418" t="s">
        <v>78</v>
      </c>
      <c r="D15" s="1418"/>
      <c r="E15" s="423"/>
      <c r="F15" s="423"/>
      <c r="G15" s="423"/>
      <c r="H15" s="423"/>
      <c r="I15" s="423"/>
      <c r="J15" s="423"/>
      <c r="K15" s="423"/>
      <c r="L15" s="423"/>
      <c r="M15" s="423"/>
      <c r="N15" s="423"/>
      <c r="O15" s="423"/>
      <c r="P15" s="423"/>
      <c r="Q15" s="511"/>
      <c r="R15" s="416"/>
      <c r="S15" s="405"/>
      <c r="T15" s="435"/>
      <c r="U15" s="435"/>
      <c r="V15" s="1611"/>
      <c r="W15" s="435"/>
      <c r="X15" s="435"/>
    </row>
    <row r="16" spans="1:24" s="596" customFormat="1" ht="22.5" customHeight="1" x14ac:dyDescent="0.2">
      <c r="A16" s="593"/>
      <c r="B16" s="594"/>
      <c r="C16" s="1412" t="s">
        <v>68</v>
      </c>
      <c r="D16" s="1412"/>
      <c r="E16" s="1610">
        <f t="shared" ref="E16:P16" si="0">+E9</f>
        <v>536656</v>
      </c>
      <c r="F16" s="402">
        <f t="shared" si="0"/>
        <v>532698</v>
      </c>
      <c r="G16" s="402">
        <f t="shared" si="0"/>
        <v>536581</v>
      </c>
      <c r="H16" s="402">
        <f t="shared" si="0"/>
        <v>538713</v>
      </c>
      <c r="I16" s="402">
        <f t="shared" si="0"/>
        <v>542030</v>
      </c>
      <c r="J16" s="402">
        <f t="shared" si="0"/>
        <v>550250</v>
      </c>
      <c r="K16" s="402">
        <f t="shared" si="0"/>
        <v>555167</v>
      </c>
      <c r="L16" s="402">
        <f t="shared" si="0"/>
        <v>570380</v>
      </c>
      <c r="M16" s="402">
        <f t="shared" si="0"/>
        <v>575999</v>
      </c>
      <c r="N16" s="402">
        <f t="shared" si="0"/>
        <v>575075</v>
      </c>
      <c r="O16" s="402">
        <f t="shared" si="0"/>
        <v>562934</v>
      </c>
      <c r="P16" s="402">
        <f t="shared" si="0"/>
        <v>534958</v>
      </c>
      <c r="Q16" s="402">
        <f>+Q9</f>
        <v>511642</v>
      </c>
      <c r="R16" s="595"/>
      <c r="S16" s="593"/>
      <c r="T16" s="1614"/>
      <c r="U16" s="1615"/>
      <c r="V16" s="1611"/>
      <c r="W16" s="1616"/>
      <c r="X16" s="1614"/>
    </row>
    <row r="17" spans="1:24" ht="22.5" customHeight="1" x14ac:dyDescent="0.2">
      <c r="A17" s="405"/>
      <c r="B17" s="415"/>
      <c r="C17" s="552"/>
      <c r="D17" s="467" t="s">
        <v>72</v>
      </c>
      <c r="E17" s="151">
        <v>256915</v>
      </c>
      <c r="F17" s="161">
        <v>252539</v>
      </c>
      <c r="G17" s="161">
        <v>252227</v>
      </c>
      <c r="H17" s="161">
        <v>253291</v>
      </c>
      <c r="I17" s="161">
        <v>256753</v>
      </c>
      <c r="J17" s="161">
        <v>262397</v>
      </c>
      <c r="K17" s="161">
        <v>267051</v>
      </c>
      <c r="L17" s="161">
        <v>274362</v>
      </c>
      <c r="M17" s="161">
        <v>276279</v>
      </c>
      <c r="N17" s="161">
        <v>274995</v>
      </c>
      <c r="O17" s="161">
        <v>268457</v>
      </c>
      <c r="P17" s="161">
        <v>254819</v>
      </c>
      <c r="Q17" s="161">
        <v>241158</v>
      </c>
      <c r="R17" s="416"/>
      <c r="S17" s="405"/>
      <c r="T17" s="435"/>
      <c r="U17" s="435"/>
      <c r="V17" s="1617"/>
      <c r="W17" s="1618"/>
      <c r="X17" s="435"/>
    </row>
    <row r="18" spans="1:24" ht="15.75" customHeight="1" x14ac:dyDescent="0.2">
      <c r="A18" s="405"/>
      <c r="B18" s="415"/>
      <c r="C18" s="552"/>
      <c r="D18" s="467" t="s">
        <v>71</v>
      </c>
      <c r="E18" s="151">
        <v>279741</v>
      </c>
      <c r="F18" s="161">
        <v>280159</v>
      </c>
      <c r="G18" s="161">
        <v>284354</v>
      </c>
      <c r="H18" s="161">
        <v>285422</v>
      </c>
      <c r="I18" s="161">
        <v>285277</v>
      </c>
      <c r="J18" s="161">
        <v>287853</v>
      </c>
      <c r="K18" s="161">
        <v>288116</v>
      </c>
      <c r="L18" s="161">
        <v>296018</v>
      </c>
      <c r="M18" s="161">
        <v>299720</v>
      </c>
      <c r="N18" s="161">
        <v>300080</v>
      </c>
      <c r="O18" s="161">
        <v>294477</v>
      </c>
      <c r="P18" s="161">
        <v>280139</v>
      </c>
      <c r="Q18" s="161">
        <v>270484</v>
      </c>
      <c r="R18" s="416"/>
      <c r="S18" s="405"/>
      <c r="T18" s="435"/>
      <c r="U18" s="435"/>
      <c r="V18" s="1611"/>
      <c r="W18" s="435"/>
      <c r="X18" s="435"/>
    </row>
    <row r="19" spans="1:24" ht="22.5" customHeight="1" x14ac:dyDescent="0.2">
      <c r="A19" s="405"/>
      <c r="B19" s="415"/>
      <c r="C19" s="552"/>
      <c r="D19" s="467" t="s">
        <v>226</v>
      </c>
      <c r="E19" s="151">
        <v>60609</v>
      </c>
      <c r="F19" s="161">
        <v>60832</v>
      </c>
      <c r="G19" s="161">
        <v>63155</v>
      </c>
      <c r="H19" s="161">
        <v>67548</v>
      </c>
      <c r="I19" s="161">
        <v>71287</v>
      </c>
      <c r="J19" s="161">
        <v>71290</v>
      </c>
      <c r="K19" s="161">
        <v>69222</v>
      </c>
      <c r="L19" s="161">
        <v>72870</v>
      </c>
      <c r="M19" s="161">
        <v>73952</v>
      </c>
      <c r="N19" s="161">
        <v>72895</v>
      </c>
      <c r="O19" s="161">
        <v>70811</v>
      </c>
      <c r="P19" s="161">
        <v>63963</v>
      </c>
      <c r="Q19" s="161">
        <v>58473</v>
      </c>
      <c r="R19" s="416"/>
      <c r="S19" s="405"/>
      <c r="T19" s="435"/>
      <c r="U19" s="435"/>
      <c r="V19" s="1611"/>
      <c r="W19" s="435"/>
      <c r="X19" s="435"/>
    </row>
    <row r="20" spans="1:24" ht="15.75" customHeight="1" x14ac:dyDescent="0.2">
      <c r="A20" s="405"/>
      <c r="B20" s="415"/>
      <c r="C20" s="552"/>
      <c r="D20" s="467" t="s">
        <v>227</v>
      </c>
      <c r="E20" s="151">
        <v>476047</v>
      </c>
      <c r="F20" s="161">
        <v>471866</v>
      </c>
      <c r="G20" s="161">
        <v>473426</v>
      </c>
      <c r="H20" s="161">
        <v>471165</v>
      </c>
      <c r="I20" s="161">
        <v>470743</v>
      </c>
      <c r="J20" s="161">
        <v>478960</v>
      </c>
      <c r="K20" s="161">
        <v>485945</v>
      </c>
      <c r="L20" s="161">
        <v>497510</v>
      </c>
      <c r="M20" s="161">
        <v>502047</v>
      </c>
      <c r="N20" s="161">
        <v>502180</v>
      </c>
      <c r="O20" s="161">
        <v>492123</v>
      </c>
      <c r="P20" s="161">
        <v>470995</v>
      </c>
      <c r="Q20" s="161">
        <v>453169</v>
      </c>
      <c r="R20" s="416"/>
      <c r="S20" s="405"/>
      <c r="T20" s="1611"/>
      <c r="U20" s="1618"/>
      <c r="V20" s="1611"/>
      <c r="W20" s="435"/>
      <c r="X20" s="435"/>
    </row>
    <row r="21" spans="1:24" ht="22.5" customHeight="1" x14ac:dyDescent="0.2">
      <c r="A21" s="405"/>
      <c r="B21" s="415"/>
      <c r="C21" s="552"/>
      <c r="D21" s="467" t="s">
        <v>216</v>
      </c>
      <c r="E21" s="151">
        <v>55386</v>
      </c>
      <c r="F21" s="161">
        <v>56806</v>
      </c>
      <c r="G21" s="161">
        <v>59466</v>
      </c>
      <c r="H21" s="161">
        <v>62630</v>
      </c>
      <c r="I21" s="161">
        <v>63545</v>
      </c>
      <c r="J21" s="161">
        <v>62182</v>
      </c>
      <c r="K21" s="161">
        <v>59726</v>
      </c>
      <c r="L21" s="161">
        <v>61992</v>
      </c>
      <c r="M21" s="161">
        <v>62628</v>
      </c>
      <c r="N21" s="161">
        <v>62933</v>
      </c>
      <c r="O21" s="161">
        <v>62077</v>
      </c>
      <c r="P21" s="161">
        <v>57940</v>
      </c>
      <c r="Q21" s="161">
        <v>54659</v>
      </c>
      <c r="R21" s="416"/>
      <c r="S21" s="405"/>
      <c r="T21" s="435"/>
      <c r="U21" s="1618"/>
      <c r="V21" s="1619"/>
      <c r="W21" s="1611"/>
      <c r="X21" s="435"/>
    </row>
    <row r="22" spans="1:24" ht="15.75" customHeight="1" x14ac:dyDescent="0.2">
      <c r="A22" s="405"/>
      <c r="B22" s="415"/>
      <c r="C22" s="552"/>
      <c r="D22" s="467" t="s">
        <v>228</v>
      </c>
      <c r="E22" s="151">
        <v>481270</v>
      </c>
      <c r="F22" s="161">
        <v>475892</v>
      </c>
      <c r="G22" s="161">
        <v>477115</v>
      </c>
      <c r="H22" s="161">
        <v>476083</v>
      </c>
      <c r="I22" s="161">
        <v>478485</v>
      </c>
      <c r="J22" s="161">
        <v>488068</v>
      </c>
      <c r="K22" s="161">
        <v>495441</v>
      </c>
      <c r="L22" s="161">
        <v>508388</v>
      </c>
      <c r="M22" s="161">
        <v>513371</v>
      </c>
      <c r="N22" s="161">
        <v>512142</v>
      </c>
      <c r="O22" s="161">
        <v>500857</v>
      </c>
      <c r="P22" s="161">
        <v>477018</v>
      </c>
      <c r="Q22" s="161">
        <v>456983</v>
      </c>
      <c r="R22" s="416"/>
      <c r="S22" s="405"/>
      <c r="T22" s="435"/>
      <c r="U22" s="1618"/>
      <c r="V22" s="1619"/>
      <c r="W22" s="435"/>
      <c r="X22" s="435"/>
    </row>
    <row r="23" spans="1:24" ht="15" customHeight="1" x14ac:dyDescent="0.2">
      <c r="A23" s="405"/>
      <c r="B23" s="415"/>
      <c r="C23" s="467"/>
      <c r="D23" s="469" t="s">
        <v>334</v>
      </c>
      <c r="E23" s="151">
        <v>18011</v>
      </c>
      <c r="F23" s="161">
        <v>18259</v>
      </c>
      <c r="G23" s="161">
        <v>18056</v>
      </c>
      <c r="H23" s="161">
        <v>18258</v>
      </c>
      <c r="I23" s="161">
        <v>19450</v>
      </c>
      <c r="J23" s="161">
        <v>19787</v>
      </c>
      <c r="K23" s="161">
        <v>20944</v>
      </c>
      <c r="L23" s="161">
        <v>21456</v>
      </c>
      <c r="M23" s="161">
        <v>21900</v>
      </c>
      <c r="N23" s="161">
        <v>22094</v>
      </c>
      <c r="O23" s="161">
        <v>21215</v>
      </c>
      <c r="P23" s="161">
        <v>19440</v>
      </c>
      <c r="Q23" s="161">
        <v>18353</v>
      </c>
      <c r="R23" s="416"/>
      <c r="S23" s="405"/>
      <c r="T23" s="435"/>
      <c r="U23" s="435"/>
      <c r="V23" s="1611"/>
      <c r="W23" s="1618"/>
      <c r="X23" s="435"/>
    </row>
    <row r="24" spans="1:24" ht="15" customHeight="1" x14ac:dyDescent="0.2">
      <c r="A24" s="405"/>
      <c r="B24" s="415"/>
      <c r="C24" s="204"/>
      <c r="D24" s="97" t="s">
        <v>217</v>
      </c>
      <c r="E24" s="151">
        <v>142345</v>
      </c>
      <c r="F24" s="161">
        <v>138860</v>
      </c>
      <c r="G24" s="161">
        <v>138725</v>
      </c>
      <c r="H24" s="161">
        <v>136398</v>
      </c>
      <c r="I24" s="161">
        <v>135587</v>
      </c>
      <c r="J24" s="161">
        <v>136236</v>
      </c>
      <c r="K24" s="161">
        <v>137870</v>
      </c>
      <c r="L24" s="161">
        <v>140438</v>
      </c>
      <c r="M24" s="161">
        <v>140914</v>
      </c>
      <c r="N24" s="161">
        <v>140566</v>
      </c>
      <c r="O24" s="161">
        <v>137545</v>
      </c>
      <c r="P24" s="161">
        <v>131606</v>
      </c>
      <c r="Q24" s="161">
        <v>125027</v>
      </c>
      <c r="R24" s="416"/>
      <c r="S24" s="405"/>
      <c r="T24" s="435"/>
      <c r="U24" s="435"/>
      <c r="V24" s="1611"/>
      <c r="W24" s="435"/>
      <c r="X24" s="435"/>
    </row>
    <row r="25" spans="1:24" ht="15" customHeight="1" x14ac:dyDescent="0.2">
      <c r="A25" s="405"/>
      <c r="B25" s="415"/>
      <c r="C25" s="204"/>
      <c r="D25" s="97" t="s">
        <v>165</v>
      </c>
      <c r="E25" s="151">
        <v>318256</v>
      </c>
      <c r="F25" s="161">
        <v>316189</v>
      </c>
      <c r="G25" s="161">
        <v>317806</v>
      </c>
      <c r="H25" s="161">
        <v>318515</v>
      </c>
      <c r="I25" s="161">
        <v>319559</v>
      </c>
      <c r="J25" s="161">
        <v>327720</v>
      </c>
      <c r="K25" s="161">
        <v>331958</v>
      </c>
      <c r="L25" s="161">
        <v>341449</v>
      </c>
      <c r="M25" s="161">
        <v>345224</v>
      </c>
      <c r="N25" s="161">
        <v>344075</v>
      </c>
      <c r="O25" s="161">
        <v>336723</v>
      </c>
      <c r="P25" s="161">
        <v>320935</v>
      </c>
      <c r="Q25" s="161">
        <v>308851</v>
      </c>
      <c r="R25" s="416"/>
      <c r="S25" s="405"/>
      <c r="T25" s="435"/>
      <c r="U25" s="435"/>
      <c r="V25" s="1611"/>
      <c r="W25" s="435"/>
      <c r="X25" s="435"/>
    </row>
    <row r="26" spans="1:24" ht="15" customHeight="1" x14ac:dyDescent="0.2">
      <c r="A26" s="405"/>
      <c r="B26" s="415"/>
      <c r="C26" s="204"/>
      <c r="D26" s="97" t="s">
        <v>218</v>
      </c>
      <c r="E26" s="151">
        <v>2658</v>
      </c>
      <c r="F26" s="161">
        <v>2584</v>
      </c>
      <c r="G26" s="161">
        <v>2528</v>
      </c>
      <c r="H26" s="161">
        <v>2912</v>
      </c>
      <c r="I26" s="161">
        <v>3889</v>
      </c>
      <c r="J26" s="161">
        <v>4325</v>
      </c>
      <c r="K26" s="161">
        <v>4669</v>
      </c>
      <c r="L26" s="161">
        <v>5045</v>
      </c>
      <c r="M26" s="161">
        <v>5333</v>
      </c>
      <c r="N26" s="161">
        <v>5407</v>
      </c>
      <c r="O26" s="161">
        <v>5374</v>
      </c>
      <c r="P26" s="161">
        <v>5007</v>
      </c>
      <c r="Q26" s="161">
        <v>4752</v>
      </c>
      <c r="R26" s="416"/>
      <c r="S26" s="405"/>
      <c r="T26" s="435"/>
      <c r="U26" s="435"/>
      <c r="V26" s="1611"/>
      <c r="W26" s="435"/>
      <c r="X26" s="435"/>
    </row>
    <row r="27" spans="1:24" ht="22.5" customHeight="1" x14ac:dyDescent="0.2">
      <c r="A27" s="405"/>
      <c r="B27" s="415"/>
      <c r="C27" s="552"/>
      <c r="D27" s="467" t="s">
        <v>229</v>
      </c>
      <c r="E27" s="151">
        <v>263390</v>
      </c>
      <c r="F27" s="161">
        <v>263682</v>
      </c>
      <c r="G27" s="161">
        <v>268234</v>
      </c>
      <c r="H27" s="161">
        <v>272614</v>
      </c>
      <c r="I27" s="161">
        <v>278941</v>
      </c>
      <c r="J27" s="161">
        <v>287609</v>
      </c>
      <c r="K27" s="161">
        <v>295128</v>
      </c>
      <c r="L27" s="161">
        <v>305668</v>
      </c>
      <c r="M27" s="161">
        <v>308328</v>
      </c>
      <c r="N27" s="161">
        <v>303320</v>
      </c>
      <c r="O27" s="161">
        <v>294706</v>
      </c>
      <c r="P27" s="161">
        <v>276367</v>
      </c>
      <c r="Q27" s="161">
        <v>262124</v>
      </c>
      <c r="R27" s="416"/>
      <c r="S27" s="405"/>
      <c r="T27" s="435"/>
      <c r="U27" s="1615"/>
      <c r="V27" s="1611"/>
      <c r="W27" s="435"/>
      <c r="X27" s="435"/>
    </row>
    <row r="28" spans="1:24" ht="15.75" customHeight="1" x14ac:dyDescent="0.2">
      <c r="A28" s="405"/>
      <c r="B28" s="415"/>
      <c r="C28" s="552"/>
      <c r="D28" s="467" t="s">
        <v>230</v>
      </c>
      <c r="E28" s="151">
        <v>273266</v>
      </c>
      <c r="F28" s="161">
        <v>269016</v>
      </c>
      <c r="G28" s="161">
        <v>268347</v>
      </c>
      <c r="H28" s="161">
        <v>266099</v>
      </c>
      <c r="I28" s="161">
        <v>263089</v>
      </c>
      <c r="J28" s="161">
        <v>262641</v>
      </c>
      <c r="K28" s="161">
        <v>260039</v>
      </c>
      <c r="L28" s="161">
        <v>264712</v>
      </c>
      <c r="M28" s="161">
        <v>267671</v>
      </c>
      <c r="N28" s="161">
        <v>271755</v>
      </c>
      <c r="O28" s="161">
        <v>268228</v>
      </c>
      <c r="P28" s="161">
        <v>258591</v>
      </c>
      <c r="Q28" s="161">
        <v>249518</v>
      </c>
      <c r="R28" s="416"/>
      <c r="S28" s="405"/>
      <c r="T28" s="435"/>
      <c r="U28" s="1615"/>
      <c r="V28" s="1611"/>
      <c r="W28" s="435"/>
      <c r="X28" s="435"/>
    </row>
    <row r="29" spans="1:24" ht="22.5" customHeight="1" x14ac:dyDescent="0.2">
      <c r="A29" s="405"/>
      <c r="B29" s="415"/>
      <c r="C29" s="552"/>
      <c r="D29" s="467" t="s">
        <v>231</v>
      </c>
      <c r="E29" s="151">
        <v>31794</v>
      </c>
      <c r="F29" s="161">
        <v>31455</v>
      </c>
      <c r="G29" s="161">
        <v>31138</v>
      </c>
      <c r="H29" s="161">
        <v>30953</v>
      </c>
      <c r="I29" s="161">
        <v>31155</v>
      </c>
      <c r="J29" s="161">
        <v>31440</v>
      </c>
      <c r="K29" s="161">
        <v>31614</v>
      </c>
      <c r="L29" s="161">
        <v>31963</v>
      </c>
      <c r="M29" s="161">
        <v>32312</v>
      </c>
      <c r="N29" s="161">
        <v>32785</v>
      </c>
      <c r="O29" s="161">
        <v>32415</v>
      </c>
      <c r="P29" s="161">
        <v>31592</v>
      </c>
      <c r="Q29" s="161">
        <v>30994</v>
      </c>
      <c r="R29" s="416"/>
      <c r="S29" s="405"/>
      <c r="T29" s="435"/>
      <c r="U29" s="435"/>
      <c r="V29" s="1611"/>
      <c r="W29" s="435"/>
      <c r="X29" s="435"/>
    </row>
    <row r="30" spans="1:24" ht="15.75" customHeight="1" x14ac:dyDescent="0.2">
      <c r="A30" s="405"/>
      <c r="B30" s="415"/>
      <c r="C30" s="552"/>
      <c r="D30" s="467" t="s">
        <v>232</v>
      </c>
      <c r="E30" s="151">
        <v>116703</v>
      </c>
      <c r="F30" s="161">
        <v>114433</v>
      </c>
      <c r="G30" s="161">
        <v>113829</v>
      </c>
      <c r="H30" s="161">
        <v>111745</v>
      </c>
      <c r="I30" s="161">
        <v>111607</v>
      </c>
      <c r="J30" s="161">
        <v>112821</v>
      </c>
      <c r="K30" s="161">
        <v>113722</v>
      </c>
      <c r="L30" s="161">
        <v>114732</v>
      </c>
      <c r="M30" s="161">
        <v>115119</v>
      </c>
      <c r="N30" s="161">
        <v>115209</v>
      </c>
      <c r="O30" s="161">
        <v>112293</v>
      </c>
      <c r="P30" s="161">
        <v>107595</v>
      </c>
      <c r="Q30" s="161">
        <v>104148</v>
      </c>
      <c r="R30" s="416"/>
      <c r="S30" s="405"/>
      <c r="T30" s="435"/>
      <c r="U30" s="435"/>
      <c r="V30" s="1611"/>
      <c r="W30" s="435"/>
      <c r="X30" s="435"/>
    </row>
    <row r="31" spans="1:24" ht="15.75" customHeight="1" x14ac:dyDescent="0.2">
      <c r="A31" s="405"/>
      <c r="B31" s="415"/>
      <c r="C31" s="552"/>
      <c r="D31" s="467" t="s">
        <v>233</v>
      </c>
      <c r="E31" s="151">
        <v>87001</v>
      </c>
      <c r="F31" s="161">
        <v>85419</v>
      </c>
      <c r="G31" s="161">
        <v>85219</v>
      </c>
      <c r="H31" s="161">
        <v>84160</v>
      </c>
      <c r="I31" s="161">
        <v>85452</v>
      </c>
      <c r="J31" s="161">
        <v>87497</v>
      </c>
      <c r="K31" s="161">
        <v>89430</v>
      </c>
      <c r="L31" s="161">
        <v>91390</v>
      </c>
      <c r="M31" s="161">
        <v>92404</v>
      </c>
      <c r="N31" s="161">
        <v>92246</v>
      </c>
      <c r="O31" s="161">
        <v>90364</v>
      </c>
      <c r="P31" s="161">
        <v>86125</v>
      </c>
      <c r="Q31" s="161">
        <v>81869</v>
      </c>
      <c r="R31" s="416"/>
      <c r="S31" s="405"/>
      <c r="T31" s="435"/>
      <c r="U31" s="435"/>
      <c r="V31" s="1611"/>
      <c r="W31" s="435"/>
      <c r="X31" s="435"/>
    </row>
    <row r="32" spans="1:24" ht="15.75" customHeight="1" x14ac:dyDescent="0.2">
      <c r="A32" s="405"/>
      <c r="B32" s="415"/>
      <c r="C32" s="552"/>
      <c r="D32" s="467" t="s">
        <v>234</v>
      </c>
      <c r="E32" s="151">
        <v>106137</v>
      </c>
      <c r="F32" s="161">
        <v>103702</v>
      </c>
      <c r="G32" s="161">
        <v>104736</v>
      </c>
      <c r="H32" s="161">
        <v>103683</v>
      </c>
      <c r="I32" s="161">
        <v>105323</v>
      </c>
      <c r="J32" s="161">
        <v>108087</v>
      </c>
      <c r="K32" s="161">
        <v>109979</v>
      </c>
      <c r="L32" s="161">
        <v>113943</v>
      </c>
      <c r="M32" s="161">
        <v>115824</v>
      </c>
      <c r="N32" s="161">
        <v>115653</v>
      </c>
      <c r="O32" s="161">
        <v>113179</v>
      </c>
      <c r="P32" s="161">
        <v>107555</v>
      </c>
      <c r="Q32" s="161">
        <v>102052</v>
      </c>
      <c r="R32" s="416"/>
      <c r="S32" s="405"/>
      <c r="T32" s="435"/>
      <c r="U32" s="435"/>
      <c r="V32" s="1611"/>
      <c r="W32" s="435"/>
      <c r="X32" s="435"/>
    </row>
    <row r="33" spans="1:24" ht="15.75" customHeight="1" x14ac:dyDescent="0.2">
      <c r="A33" s="405"/>
      <c r="B33" s="415"/>
      <c r="C33" s="552"/>
      <c r="D33" s="467" t="s">
        <v>235</v>
      </c>
      <c r="E33" s="151">
        <v>124801</v>
      </c>
      <c r="F33" s="161">
        <v>124014</v>
      </c>
      <c r="G33" s="161">
        <v>127026</v>
      </c>
      <c r="H33" s="161">
        <v>129567</v>
      </c>
      <c r="I33" s="161">
        <v>133008</v>
      </c>
      <c r="J33" s="161">
        <v>135208</v>
      </c>
      <c r="K33" s="161">
        <v>136337</v>
      </c>
      <c r="L33" s="161">
        <v>141642</v>
      </c>
      <c r="M33" s="161">
        <v>143528</v>
      </c>
      <c r="N33" s="161">
        <v>142688</v>
      </c>
      <c r="O33" s="161">
        <v>139703</v>
      </c>
      <c r="P33" s="161">
        <v>131393</v>
      </c>
      <c r="Q33" s="161">
        <v>124059</v>
      </c>
      <c r="R33" s="416"/>
      <c r="S33" s="405"/>
      <c r="T33" s="435"/>
      <c r="U33" s="435"/>
      <c r="V33" s="1611"/>
      <c r="W33" s="435"/>
      <c r="X33" s="435"/>
    </row>
    <row r="34" spans="1:24" ht="15.75" customHeight="1" x14ac:dyDescent="0.2">
      <c r="A34" s="405"/>
      <c r="B34" s="415"/>
      <c r="C34" s="552"/>
      <c r="D34" s="467" t="s">
        <v>236</v>
      </c>
      <c r="E34" s="151">
        <v>70220</v>
      </c>
      <c r="F34" s="161">
        <v>73675</v>
      </c>
      <c r="G34" s="161">
        <v>74633</v>
      </c>
      <c r="H34" s="161">
        <v>78605</v>
      </c>
      <c r="I34" s="161">
        <v>75485</v>
      </c>
      <c r="J34" s="161">
        <v>75197</v>
      </c>
      <c r="K34" s="161">
        <v>74085</v>
      </c>
      <c r="L34" s="161">
        <v>76710</v>
      </c>
      <c r="M34" s="161">
        <v>76812</v>
      </c>
      <c r="N34" s="161">
        <v>76494</v>
      </c>
      <c r="O34" s="161">
        <v>74980</v>
      </c>
      <c r="P34" s="161">
        <v>70698</v>
      </c>
      <c r="Q34" s="161">
        <v>68520</v>
      </c>
      <c r="R34" s="416"/>
      <c r="S34" s="405"/>
      <c r="T34" s="435"/>
      <c r="U34" s="435"/>
      <c r="V34" s="1620"/>
      <c r="W34" s="435"/>
      <c r="X34" s="435"/>
    </row>
    <row r="35" spans="1:24" ht="22.5" customHeight="1" x14ac:dyDescent="0.2">
      <c r="A35" s="405"/>
      <c r="B35" s="415"/>
      <c r="C35" s="552"/>
      <c r="D35" s="467" t="s">
        <v>189</v>
      </c>
      <c r="E35" s="151">
        <v>229702</v>
      </c>
      <c r="F35" s="161">
        <v>230567</v>
      </c>
      <c r="G35" s="161">
        <v>235743</v>
      </c>
      <c r="H35" s="161">
        <v>232848</v>
      </c>
      <c r="I35" s="161">
        <v>230249</v>
      </c>
      <c r="J35" s="161">
        <v>230399</v>
      </c>
      <c r="K35" s="161">
        <v>231005</v>
      </c>
      <c r="L35" s="161">
        <v>235032</v>
      </c>
      <c r="M35" s="161">
        <v>235746</v>
      </c>
      <c r="N35" s="161">
        <v>236307</v>
      </c>
      <c r="O35" s="161">
        <v>233787</v>
      </c>
      <c r="P35" s="161">
        <v>224482</v>
      </c>
      <c r="Q35" s="161">
        <v>216223</v>
      </c>
      <c r="R35" s="416"/>
      <c r="S35" s="405"/>
      <c r="T35" s="435"/>
      <c r="U35" s="435"/>
      <c r="V35" s="1611"/>
      <c r="W35" s="435"/>
      <c r="X35" s="435"/>
    </row>
    <row r="36" spans="1:24" ht="15.75" customHeight="1" x14ac:dyDescent="0.2">
      <c r="A36" s="405"/>
      <c r="B36" s="415"/>
      <c r="C36" s="552"/>
      <c r="D36" s="467" t="s">
        <v>190</v>
      </c>
      <c r="E36" s="151">
        <v>94526</v>
      </c>
      <c r="F36" s="161">
        <v>93439</v>
      </c>
      <c r="G36" s="161">
        <v>93927</v>
      </c>
      <c r="H36" s="161">
        <v>94153</v>
      </c>
      <c r="I36" s="161">
        <v>94712</v>
      </c>
      <c r="J36" s="161">
        <v>95898</v>
      </c>
      <c r="K36" s="161">
        <v>98159</v>
      </c>
      <c r="L36" s="161">
        <v>101281</v>
      </c>
      <c r="M36" s="161">
        <v>102273</v>
      </c>
      <c r="N36" s="161">
        <v>101878</v>
      </c>
      <c r="O36" s="161">
        <v>99811</v>
      </c>
      <c r="P36" s="161">
        <v>93763</v>
      </c>
      <c r="Q36" s="161">
        <v>89662</v>
      </c>
      <c r="R36" s="416"/>
      <c r="S36" s="405"/>
      <c r="T36" s="435"/>
      <c r="U36" s="435"/>
      <c r="V36" s="1611"/>
      <c r="W36" s="435"/>
      <c r="X36" s="435"/>
    </row>
    <row r="37" spans="1:24" ht="15.75" customHeight="1" x14ac:dyDescent="0.2">
      <c r="A37" s="405"/>
      <c r="B37" s="415"/>
      <c r="C37" s="552"/>
      <c r="D37" s="467" t="s">
        <v>59</v>
      </c>
      <c r="E37" s="151">
        <v>127865</v>
      </c>
      <c r="F37" s="161">
        <v>126012</v>
      </c>
      <c r="G37" s="161">
        <v>125193</v>
      </c>
      <c r="H37" s="161">
        <v>127937</v>
      </c>
      <c r="I37" s="161">
        <v>128826</v>
      </c>
      <c r="J37" s="161">
        <v>128915</v>
      </c>
      <c r="K37" s="161">
        <v>130454</v>
      </c>
      <c r="L37" s="161">
        <v>135724</v>
      </c>
      <c r="M37" s="161">
        <v>138551</v>
      </c>
      <c r="N37" s="161">
        <v>139385</v>
      </c>
      <c r="O37" s="161">
        <v>136833</v>
      </c>
      <c r="P37" s="161">
        <v>131125</v>
      </c>
      <c r="Q37" s="161">
        <v>125967</v>
      </c>
      <c r="R37" s="416"/>
      <c r="S37" s="405"/>
      <c r="T37" s="435"/>
      <c r="U37" s="435"/>
      <c r="V37" s="1611"/>
      <c r="W37" s="435"/>
      <c r="X37" s="435"/>
    </row>
    <row r="38" spans="1:24" ht="15.75" customHeight="1" x14ac:dyDescent="0.2">
      <c r="A38" s="405"/>
      <c r="B38" s="415"/>
      <c r="C38" s="552"/>
      <c r="D38" s="467" t="s">
        <v>192</v>
      </c>
      <c r="E38" s="151">
        <v>33536</v>
      </c>
      <c r="F38" s="161">
        <v>33789</v>
      </c>
      <c r="G38" s="161">
        <v>33337</v>
      </c>
      <c r="H38" s="161">
        <v>34258</v>
      </c>
      <c r="I38" s="161">
        <v>35246</v>
      </c>
      <c r="J38" s="161">
        <v>35417</v>
      </c>
      <c r="K38" s="161">
        <v>35787</v>
      </c>
      <c r="L38" s="161">
        <v>37321</v>
      </c>
      <c r="M38" s="161">
        <v>38467</v>
      </c>
      <c r="N38" s="161">
        <v>39820</v>
      </c>
      <c r="O38" s="161">
        <v>38508</v>
      </c>
      <c r="P38" s="161">
        <v>36177</v>
      </c>
      <c r="Q38" s="161">
        <v>33544</v>
      </c>
      <c r="R38" s="416"/>
      <c r="S38" s="405"/>
      <c r="V38" s="1621"/>
    </row>
    <row r="39" spans="1:24" ht="15.75" customHeight="1" x14ac:dyDescent="0.2">
      <c r="A39" s="405"/>
      <c r="B39" s="415"/>
      <c r="C39" s="552"/>
      <c r="D39" s="467" t="s">
        <v>193</v>
      </c>
      <c r="E39" s="151">
        <v>17852</v>
      </c>
      <c r="F39" s="161">
        <v>16369</v>
      </c>
      <c r="G39" s="161">
        <v>15761</v>
      </c>
      <c r="H39" s="161">
        <v>16966</v>
      </c>
      <c r="I39" s="161">
        <v>19817</v>
      </c>
      <c r="J39" s="161">
        <v>26014</v>
      </c>
      <c r="K39" s="161">
        <v>26206</v>
      </c>
      <c r="L39" s="161">
        <v>27392</v>
      </c>
      <c r="M39" s="161">
        <v>27040</v>
      </c>
      <c r="N39" s="161">
        <v>24180</v>
      </c>
      <c r="O39" s="161">
        <v>21027</v>
      </c>
      <c r="P39" s="161">
        <v>17217</v>
      </c>
      <c r="Q39" s="161">
        <v>14695</v>
      </c>
      <c r="R39" s="416"/>
      <c r="S39" s="405"/>
      <c r="V39" s="1621"/>
    </row>
    <row r="40" spans="1:24" ht="15.75" customHeight="1" x14ac:dyDescent="0.2">
      <c r="A40" s="405"/>
      <c r="B40" s="415"/>
      <c r="C40" s="552"/>
      <c r="D40" s="467" t="s">
        <v>131</v>
      </c>
      <c r="E40" s="151">
        <v>11231</v>
      </c>
      <c r="F40" s="161">
        <v>10940</v>
      </c>
      <c r="G40" s="161">
        <v>10906</v>
      </c>
      <c r="H40" s="161">
        <v>10878</v>
      </c>
      <c r="I40" s="161">
        <v>10854</v>
      </c>
      <c r="J40" s="161">
        <v>10799</v>
      </c>
      <c r="K40" s="161">
        <v>10779</v>
      </c>
      <c r="L40" s="161">
        <v>10753</v>
      </c>
      <c r="M40" s="161">
        <v>10712</v>
      </c>
      <c r="N40" s="161">
        <v>10652</v>
      </c>
      <c r="O40" s="161">
        <v>10629</v>
      </c>
      <c r="P40" s="161">
        <v>10536</v>
      </c>
      <c r="Q40" s="161">
        <v>10472</v>
      </c>
      <c r="R40" s="416"/>
      <c r="S40" s="405"/>
      <c r="V40" s="1621"/>
    </row>
    <row r="41" spans="1:24" ht="15.75" customHeight="1" x14ac:dyDescent="0.2">
      <c r="A41" s="405"/>
      <c r="B41" s="415"/>
      <c r="C41" s="552"/>
      <c r="D41" s="467" t="s">
        <v>132</v>
      </c>
      <c r="E41" s="151">
        <v>21944</v>
      </c>
      <c r="F41" s="161">
        <v>21582</v>
      </c>
      <c r="G41" s="161">
        <v>21714</v>
      </c>
      <c r="H41" s="161">
        <v>21673</v>
      </c>
      <c r="I41" s="161">
        <v>22326</v>
      </c>
      <c r="J41" s="161">
        <v>22808</v>
      </c>
      <c r="K41" s="161">
        <v>22777</v>
      </c>
      <c r="L41" s="161">
        <v>22877</v>
      </c>
      <c r="M41" s="161">
        <v>23210</v>
      </c>
      <c r="N41" s="161">
        <v>22853</v>
      </c>
      <c r="O41" s="161">
        <v>22339</v>
      </c>
      <c r="P41" s="161">
        <v>21658</v>
      </c>
      <c r="Q41" s="161">
        <v>21079</v>
      </c>
      <c r="R41" s="416"/>
      <c r="S41" s="405"/>
      <c r="V41" s="1621"/>
    </row>
    <row r="42" spans="1:24" s="597" customFormat="1" ht="22.5" customHeight="1" x14ac:dyDescent="0.2">
      <c r="A42" s="598"/>
      <c r="B42" s="599"/>
      <c r="C42" s="700" t="s">
        <v>294</v>
      </c>
      <c r="D42" s="700"/>
      <c r="E42" s="1610"/>
      <c r="F42" s="402"/>
      <c r="G42" s="402"/>
      <c r="H42" s="402"/>
      <c r="I42" s="402"/>
      <c r="J42" s="402"/>
      <c r="K42" s="402"/>
      <c r="L42" s="402"/>
      <c r="M42" s="402"/>
      <c r="N42" s="402"/>
      <c r="O42" s="402"/>
      <c r="P42" s="402"/>
      <c r="Q42" s="402"/>
      <c r="R42" s="600"/>
      <c r="S42" s="598"/>
      <c r="V42" s="1621"/>
    </row>
    <row r="43" spans="1:24" ht="15.75" customHeight="1" x14ac:dyDescent="0.2">
      <c r="A43" s="405"/>
      <c r="B43" s="415"/>
      <c r="C43" s="552"/>
      <c r="D43" s="699" t="s">
        <v>581</v>
      </c>
      <c r="E43" s="151">
        <v>50698</v>
      </c>
      <c r="F43" s="151">
        <v>49853</v>
      </c>
      <c r="G43" s="151">
        <v>50526</v>
      </c>
      <c r="H43" s="151">
        <v>51166</v>
      </c>
      <c r="I43" s="151">
        <v>52766</v>
      </c>
      <c r="J43" s="151">
        <v>53173</v>
      </c>
      <c r="K43" s="151">
        <v>52629</v>
      </c>
      <c r="L43" s="151">
        <v>55556</v>
      </c>
      <c r="M43" s="151">
        <v>56859</v>
      </c>
      <c r="N43" s="151">
        <v>56997</v>
      </c>
      <c r="O43" s="151">
        <v>56395</v>
      </c>
      <c r="P43" s="151">
        <v>53654</v>
      </c>
      <c r="Q43" s="151">
        <v>50318</v>
      </c>
      <c r="R43" s="416"/>
      <c r="S43" s="405"/>
      <c r="V43" s="1621"/>
    </row>
    <row r="44" spans="1:24" s="597" customFormat="1" ht="15.75" customHeight="1" x14ac:dyDescent="0.2">
      <c r="A44" s="598"/>
      <c r="B44" s="599"/>
      <c r="C44" s="601"/>
      <c r="D44" s="699" t="s">
        <v>583</v>
      </c>
      <c r="E44" s="151">
        <v>48754</v>
      </c>
      <c r="F44" s="151">
        <v>47886</v>
      </c>
      <c r="G44" s="151">
        <v>47735</v>
      </c>
      <c r="H44" s="151">
        <v>47707</v>
      </c>
      <c r="I44" s="151">
        <v>48868</v>
      </c>
      <c r="J44" s="151">
        <v>50171</v>
      </c>
      <c r="K44" s="151">
        <v>51008</v>
      </c>
      <c r="L44" s="151">
        <v>52308</v>
      </c>
      <c r="M44" s="151">
        <v>53043</v>
      </c>
      <c r="N44" s="151">
        <v>53140</v>
      </c>
      <c r="O44" s="151">
        <v>52608</v>
      </c>
      <c r="P44" s="151">
        <v>50555</v>
      </c>
      <c r="Q44" s="151">
        <v>48457</v>
      </c>
      <c r="R44" s="600"/>
      <c r="S44" s="598"/>
      <c r="V44" s="1621"/>
    </row>
    <row r="45" spans="1:24" ht="15.75" customHeight="1" x14ac:dyDescent="0.2">
      <c r="A45" s="405"/>
      <c r="B45" s="418"/>
      <c r="C45" s="552"/>
      <c r="D45" s="699" t="s">
        <v>582</v>
      </c>
      <c r="E45" s="151">
        <v>48364</v>
      </c>
      <c r="F45" s="151">
        <v>47118</v>
      </c>
      <c r="G45" s="151">
        <v>46902</v>
      </c>
      <c r="H45" s="151">
        <v>46455</v>
      </c>
      <c r="I45" s="151">
        <v>47008</v>
      </c>
      <c r="J45" s="151">
        <v>47373</v>
      </c>
      <c r="K45" s="151">
        <v>48413</v>
      </c>
      <c r="L45" s="151">
        <v>49338</v>
      </c>
      <c r="M45" s="151">
        <v>50234</v>
      </c>
      <c r="N45" s="151">
        <v>50579</v>
      </c>
      <c r="O45" s="151">
        <v>49838</v>
      </c>
      <c r="P45" s="151">
        <v>47709</v>
      </c>
      <c r="Q45" s="151">
        <v>45049</v>
      </c>
      <c r="R45" s="416"/>
      <c r="S45" s="405"/>
      <c r="V45" s="1621"/>
    </row>
    <row r="46" spans="1:24" ht="15.75" customHeight="1" x14ac:dyDescent="0.2">
      <c r="A46" s="405"/>
      <c r="B46" s="415"/>
      <c r="C46" s="552"/>
      <c r="D46" s="699" t="s">
        <v>584</v>
      </c>
      <c r="E46" s="151">
        <v>40138</v>
      </c>
      <c r="F46" s="151">
        <v>38918</v>
      </c>
      <c r="G46" s="151">
        <v>38452</v>
      </c>
      <c r="H46" s="151">
        <v>37495</v>
      </c>
      <c r="I46" s="151">
        <v>37216</v>
      </c>
      <c r="J46" s="151">
        <v>37745</v>
      </c>
      <c r="K46" s="151">
        <v>39137</v>
      </c>
      <c r="L46" s="151">
        <v>39678</v>
      </c>
      <c r="M46" s="151">
        <v>39484</v>
      </c>
      <c r="N46" s="151">
        <v>39159</v>
      </c>
      <c r="O46" s="151">
        <v>37640</v>
      </c>
      <c r="P46" s="151">
        <v>35920</v>
      </c>
      <c r="Q46" s="151">
        <v>33832</v>
      </c>
      <c r="R46" s="416"/>
      <c r="S46" s="405"/>
      <c r="V46" s="1621"/>
    </row>
    <row r="47" spans="1:24" ht="15.75" customHeight="1" x14ac:dyDescent="0.2">
      <c r="A47" s="405"/>
      <c r="B47" s="415"/>
      <c r="C47" s="552"/>
      <c r="D47" s="699" t="s">
        <v>587</v>
      </c>
      <c r="E47" s="151">
        <v>32389</v>
      </c>
      <c r="F47" s="151">
        <v>32065</v>
      </c>
      <c r="G47" s="151">
        <v>32323</v>
      </c>
      <c r="H47" s="151">
        <v>32256</v>
      </c>
      <c r="I47" s="151">
        <v>32233</v>
      </c>
      <c r="J47" s="151">
        <v>32074</v>
      </c>
      <c r="K47" s="151">
        <v>32041</v>
      </c>
      <c r="L47" s="151">
        <v>33143</v>
      </c>
      <c r="M47" s="151">
        <v>33722</v>
      </c>
      <c r="N47" s="151">
        <v>33698</v>
      </c>
      <c r="O47" s="151">
        <v>33341</v>
      </c>
      <c r="P47" s="151">
        <v>31769</v>
      </c>
      <c r="Q47" s="151">
        <v>30413</v>
      </c>
      <c r="R47" s="416"/>
      <c r="S47" s="405"/>
      <c r="V47" s="1621"/>
    </row>
    <row r="48" spans="1:24" s="419" customFormat="1" ht="22.5" customHeight="1" x14ac:dyDescent="0.2">
      <c r="A48" s="417"/>
      <c r="B48" s="418"/>
      <c r="C48" s="1413" t="s">
        <v>238</v>
      </c>
      <c r="D48" s="1414"/>
      <c r="E48" s="1414"/>
      <c r="F48" s="1414"/>
      <c r="G48" s="1414"/>
      <c r="H48" s="1414"/>
      <c r="I48" s="1414"/>
      <c r="J48" s="1414"/>
      <c r="K48" s="1414"/>
      <c r="L48" s="1414"/>
      <c r="M48" s="1414"/>
      <c r="N48" s="1414"/>
      <c r="O48" s="1414"/>
      <c r="P48" s="1414"/>
      <c r="Q48" s="1414"/>
      <c r="R48" s="448"/>
      <c r="S48" s="417"/>
      <c r="V48" s="1621"/>
    </row>
    <row r="49" spans="1:22" s="419" customFormat="1" ht="13.5" customHeight="1" x14ac:dyDescent="0.2">
      <c r="A49" s="417"/>
      <c r="B49" s="418"/>
      <c r="C49" s="453" t="s">
        <v>446</v>
      </c>
      <c r="D49" s="602"/>
      <c r="E49" s="603"/>
      <c r="F49" s="418"/>
      <c r="G49" s="603"/>
      <c r="H49" s="602"/>
      <c r="I49" s="603"/>
      <c r="J49" s="1607" t="s">
        <v>620</v>
      </c>
      <c r="K49" s="603"/>
      <c r="L49" s="602"/>
      <c r="M49" s="602"/>
      <c r="N49" s="602"/>
      <c r="O49" s="602"/>
      <c r="P49" s="602"/>
      <c r="Q49" s="602"/>
      <c r="R49" s="448"/>
      <c r="S49" s="417"/>
      <c r="V49" s="1621"/>
    </row>
    <row r="50" spans="1:22" s="419" customFormat="1" ht="10.5" customHeight="1" x14ac:dyDescent="0.2">
      <c r="A50" s="417"/>
      <c r="B50" s="418"/>
      <c r="C50" s="1411" t="s">
        <v>396</v>
      </c>
      <c r="D50" s="1411"/>
      <c r="E50" s="1411"/>
      <c r="F50" s="1411"/>
      <c r="G50" s="1411"/>
      <c r="H50" s="1411"/>
      <c r="I50" s="1411"/>
      <c r="J50" s="1411"/>
      <c r="K50" s="1411"/>
      <c r="L50" s="1411"/>
      <c r="M50" s="1411"/>
      <c r="N50" s="1411"/>
      <c r="O50" s="1411"/>
      <c r="P50" s="1411"/>
      <c r="Q50" s="1411"/>
      <c r="R50" s="448"/>
      <c r="S50" s="417"/>
    </row>
    <row r="51" spans="1:22" x14ac:dyDescent="0.2">
      <c r="A51" s="405"/>
      <c r="B51" s="415"/>
      <c r="C51" s="415"/>
      <c r="D51" s="415"/>
      <c r="E51" s="415"/>
      <c r="F51" s="415"/>
      <c r="G51" s="415"/>
      <c r="H51" s="471"/>
      <c r="I51" s="471"/>
      <c r="J51" s="471"/>
      <c r="K51" s="471"/>
      <c r="L51" s="675"/>
      <c r="M51" s="415"/>
      <c r="N51" s="1415">
        <v>42552</v>
      </c>
      <c r="O51" s="1415"/>
      <c r="P51" s="1415"/>
      <c r="Q51" s="1415"/>
      <c r="R51" s="604">
        <v>11</v>
      </c>
      <c r="S51" s="405"/>
    </row>
    <row r="52" spans="1:22" x14ac:dyDescent="0.2">
      <c r="A52" s="435"/>
      <c r="B52" s="435"/>
      <c r="C52" s="435"/>
      <c r="D52" s="435"/>
      <c r="E52" s="435"/>
      <c r="G52" s="435"/>
      <c r="H52" s="435"/>
      <c r="I52" s="435"/>
      <c r="J52" s="435"/>
      <c r="K52" s="435"/>
      <c r="L52" s="435"/>
      <c r="M52" s="435"/>
      <c r="N52" s="435"/>
      <c r="O52" s="435"/>
      <c r="P52" s="435"/>
      <c r="Q52" s="435"/>
      <c r="R52" s="435"/>
      <c r="S52" s="435"/>
    </row>
  </sheetData>
  <mergeCells count="10">
    <mergeCell ref="C16:D16"/>
    <mergeCell ref="C48:Q48"/>
    <mergeCell ref="C50:Q50"/>
    <mergeCell ref="N51:Q51"/>
    <mergeCell ref="B1:H1"/>
    <mergeCell ref="C5:D6"/>
    <mergeCell ref="E6:K6"/>
    <mergeCell ref="L6:Q6"/>
    <mergeCell ref="C8:D8"/>
    <mergeCell ref="C15:D15"/>
  </mergeCells>
  <conditionalFormatting sqref="E7:Q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2016-07-29T12:30:01Z</cp:lastPrinted>
  <dcterms:created xsi:type="dcterms:W3CDTF">2004-03-02T09:49:36Z</dcterms:created>
  <dcterms:modified xsi:type="dcterms:W3CDTF">2016-08-03T17:06:26Z</dcterms:modified>
</cp:coreProperties>
</file>